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gistro" sheetId="2" state="visible" r:id="rId2"/>
    <sheet name="Resumo" sheetId="3" state="visible" r:id="rId3"/>
    <sheet name="EXEMPLO ILUSTRATIVO" sheetId="4" state="visible" r:id="rId4"/>
    <sheet name="List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777777"/>
      <sz val="9"/>
    </font>
    <font>
      <b val="1"/>
      <color rgb="00FFFFFF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B2B2B"/>
      </patternFill>
    </fill>
    <fill>
      <patternFill patternType="solid">
        <fgColor rgb="00FFF2CC"/>
      </patternFill>
    </fill>
    <fill>
      <patternFill patternType="solid">
        <fgColor rgb="009C2B2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2" fillId="0" borderId="1" pivotButton="0" quotePrefix="0" xfId="0"/>
    <xf numFmtId="0" fontId="4" fillId="4" borderId="0" applyAlignment="1" pivotButton="0" quotePrefix="0" xfId="0">
      <alignment horizontal="center" vertical="center"/>
    </xf>
    <xf numFmtId="164" fontId="0" fillId="0" borderId="1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Planilha de origem e funil dos pedidos</t>
        </is>
      </c>
    </row>
    <row r="2">
      <c r="A2" s="2" t="inlineStr">
        <is>
          <t>Para registrar, sem sistema, de onde vem cada pedido de orçamento e em que etapa ele está. 5 colunas, uma linha por pedido.</t>
        </is>
      </c>
    </row>
    <row r="3">
      <c r="A3" s="2" t="inlineStr"/>
    </row>
    <row r="4">
      <c r="A4" s="3" t="inlineStr">
        <is>
          <t>Como começar</t>
        </is>
      </c>
    </row>
    <row r="5">
      <c r="A5" s="2" t="inlineStr">
        <is>
          <t>1. Faça uma cópia deste arquivo antes de preencher. Seus dados ficam só no seu arquivo: a planilha não tem macros, links nem envio de informações.</t>
        </is>
      </c>
    </row>
    <row r="6">
      <c r="A6" s="2" t="inlineStr">
        <is>
          <t>2. Se quiser outros nomes de origem, edite a aba "Listas" antes de começar (há duas linhas livres). Os nomes mudam sozinhos nas listas e no resumo.</t>
        </is>
      </c>
    </row>
    <row r="7">
      <c r="A7" s="2" t="inlineStr">
        <is>
          <t>3. Na aba "Registro", crie uma linha para cada pedido de orçamento que chegar. Cabe até 500 linhas.</t>
        </is>
      </c>
    </row>
    <row r="8">
      <c r="A8" s="2" t="inlineStr"/>
    </row>
    <row r="9">
      <c r="A9" s="3" t="inlineStr">
        <is>
          <t>As 5 colunas</t>
        </is>
      </c>
    </row>
    <row r="10">
      <c r="A10" s="2" t="inlineStr">
        <is>
          <t>A · Data do pedido: dia em que o pedido chegou (dd/mm/aaaa).</t>
        </is>
      </c>
    </row>
    <row r="11">
      <c r="A11" s="2" t="inlineStr">
        <is>
          <t>B · Origem: pergunte no primeiro contato "como nos encontrou?" e escolha na lista. Se o cliente não souber, use "Não sei informar".</t>
        </is>
      </c>
    </row>
    <row r="12">
      <c r="A12" s="2" t="inlineStr">
        <is>
          <t>C · Etapa: a etapa mais avançada que o pedido já alcançou (1 Pedido recebido, 2 Levantamento feito, 3 Proposta enviada, 4 Contrato fechado). Atualize quando avançar.</t>
        </is>
      </c>
    </row>
    <row r="13">
      <c r="A13" s="2" t="inlineStr">
        <is>
          <t>D · Próximo passo e data: o que será feito e quando. Exemplo: "Ligar para confirmar a proposta, 15/10". Pedido aberto sem data tende a esfriar.</t>
        </is>
      </c>
    </row>
    <row r="14">
      <c r="A14" s="2" t="inlineStr">
        <is>
          <t>E · Situação / motivo: Aberto, Ganho ou Perdido com o motivo. Preencha o motivo na hora de fechar o pedido, enquanto você lembra.</t>
        </is>
      </c>
    </row>
    <row r="15">
      <c r="A15" s="2" t="inlineStr"/>
    </row>
    <row r="16">
      <c r="A16" s="3" t="inlineStr">
        <is>
          <t>Como ler o resumo</t>
        </is>
      </c>
    </row>
    <row r="17">
      <c r="A17" s="2" t="inlineStr">
        <is>
          <t>A aba "Resumo" conta sozinha os pedidos por origem e por etapa. Reserve 15 minutos por mês para olhar: de onde vêm os pedidos, em que etapa eles param e quais não têm próximo passo.</t>
        </is>
      </c>
    </row>
    <row r="18">
      <c r="A18" s="2" t="inlineStr">
        <is>
          <t>Um canal que traz contato não é, necessariamente, um canal que traz cliente. Compare a coluna "Contratos" com a de "Pedidos" em cada origem.</t>
        </is>
      </c>
    </row>
    <row r="19">
      <c r="A19" s="2" t="inlineStr"/>
    </row>
    <row r="20">
      <c r="A20" s="3" t="inlineStr">
        <is>
          <t>O que esta planilha não faz</t>
        </is>
      </c>
    </row>
    <row r="21">
      <c r="A21" s="2" t="inlineStr">
        <is>
          <t>Não substitui um CRM, não importa dados de anúncios, não mostra valores de venda nem recebimentos e não decide por você onde investir. Ela organiza o registro para que a decisão use números seus.</t>
        </is>
      </c>
    </row>
    <row r="22">
      <c r="A22" s="2" t="inlineStr">
        <is>
          <t>Privacidade: não é preciso anotar nome, telefone ou e-mail do cliente aqui. Se precisar identificar o pedido, use uma coluna F sua; o resumo a ignora.</t>
        </is>
      </c>
    </row>
    <row r="23">
      <c r="A23" s="2" t="inlineStr">
        <is>
          <t>A aba "EXEMPLO ILUSTRATIVO" mostra o preenchimento com dados inventados de uma empresa fictícia. Não é caso de cliente.</t>
        </is>
      </c>
    </row>
    <row r="24">
      <c r="A24" s="2" t="inlineStr"/>
    </row>
    <row r="25">
      <c r="A25" s="4" t="inlineStr">
        <is>
          <t>Elemento H1 · contato@elementoh1.com.br</t>
        </is>
      </c>
    </row>
  </sheetData>
  <pageMargins left="0.75" right="0.75" top="1" bottom="1" header="0.5" footer="0.5"/>
  <headerFooter>
    <oddHeader/>
    <oddFooter>&amp;C&amp;8 Elemento H1 · contato@elementoh1.com.br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4" customWidth="1" min="3" max="3"/>
    <col width="46" customWidth="1" min="4" max="4"/>
    <col width="28" customWidth="1" min="5" max="5"/>
  </cols>
  <sheetData>
    <row r="1" ht="24" customHeight="1">
      <c r="A1" s="5" t="inlineStr">
        <is>
          <t>Data do pedido</t>
        </is>
      </c>
      <c r="B1" s="5" t="inlineStr">
        <is>
          <t>Origem</t>
        </is>
      </c>
      <c r="C1" s="5" t="inlineStr">
        <is>
          <t>Etapa</t>
        </is>
      </c>
      <c r="D1" s="5" t="inlineStr">
        <is>
          <t>Próximo passo e data</t>
        </is>
      </c>
      <c r="E1" s="5" t="inlineStr">
        <is>
          <t>Situação / motivo</t>
        </is>
      </c>
    </row>
    <row r="2">
      <c r="A2" s="6" t="n"/>
    </row>
    <row r="3">
      <c r="A3" s="6" t="n"/>
    </row>
    <row r="4">
      <c r="A4" s="6" t="n"/>
    </row>
    <row r="5">
      <c r="A5" s="6" t="n"/>
    </row>
    <row r="6">
      <c r="A6" s="6" t="n"/>
    </row>
    <row r="7">
      <c r="A7" s="6" t="n"/>
    </row>
    <row r="8">
      <c r="A8" s="6" t="n"/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5">
      <c r="A15" s="6" t="n"/>
    </row>
    <row r="16">
      <c r="A16" s="6" t="n"/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  <row r="42">
      <c r="A42" s="6" t="n"/>
    </row>
    <row r="43">
      <c r="A43" s="6" t="n"/>
    </row>
    <row r="44">
      <c r="A44" s="6" t="n"/>
    </row>
    <row r="45">
      <c r="A45" s="6" t="n"/>
    </row>
    <row r="46">
      <c r="A46" s="6" t="n"/>
    </row>
    <row r="47">
      <c r="A47" s="6" t="n"/>
    </row>
    <row r="48">
      <c r="A48" s="6" t="n"/>
    </row>
    <row r="49">
      <c r="A49" s="6" t="n"/>
    </row>
    <row r="50">
      <c r="A50" s="6" t="n"/>
    </row>
    <row r="51">
      <c r="A51" s="6" t="n"/>
    </row>
    <row r="52">
      <c r="A52" s="6" t="n"/>
    </row>
    <row r="53">
      <c r="A53" s="6" t="n"/>
    </row>
    <row r="54">
      <c r="A54" s="6" t="n"/>
    </row>
    <row r="55">
      <c r="A55" s="6" t="n"/>
    </row>
    <row r="56">
      <c r="A56" s="6" t="n"/>
    </row>
    <row r="57">
      <c r="A57" s="6" t="n"/>
    </row>
    <row r="58">
      <c r="A58" s="6" t="n"/>
    </row>
    <row r="59">
      <c r="A59" s="6" t="n"/>
    </row>
    <row r="60">
      <c r="A60" s="6" t="n"/>
    </row>
    <row r="61">
      <c r="A61" s="6" t="n"/>
    </row>
    <row r="62">
      <c r="A62" s="6" t="n"/>
    </row>
    <row r="63">
      <c r="A63" s="6" t="n"/>
    </row>
    <row r="64">
      <c r="A64" s="6" t="n"/>
    </row>
    <row r="65">
      <c r="A65" s="6" t="n"/>
    </row>
    <row r="66">
      <c r="A66" s="6" t="n"/>
    </row>
    <row r="67">
      <c r="A67" s="6" t="n"/>
    </row>
    <row r="68">
      <c r="A68" s="6" t="n"/>
    </row>
    <row r="69">
      <c r="A69" s="6" t="n"/>
    </row>
    <row r="70">
      <c r="A70" s="6" t="n"/>
    </row>
    <row r="71">
      <c r="A71" s="6" t="n"/>
    </row>
    <row r="72">
      <c r="A72" s="6" t="n"/>
    </row>
    <row r="73">
      <c r="A73" s="6" t="n"/>
    </row>
    <row r="74">
      <c r="A74" s="6" t="n"/>
    </row>
    <row r="75">
      <c r="A75" s="6" t="n"/>
    </row>
    <row r="76">
      <c r="A76" s="6" t="n"/>
    </row>
    <row r="77">
      <c r="A77" s="6" t="n"/>
    </row>
    <row r="78">
      <c r="A78" s="6" t="n"/>
    </row>
    <row r="79">
      <c r="A79" s="6" t="n"/>
    </row>
    <row r="80">
      <c r="A80" s="6" t="n"/>
    </row>
    <row r="81">
      <c r="A81" s="6" t="n"/>
    </row>
    <row r="82">
      <c r="A82" s="6" t="n"/>
    </row>
    <row r="83">
      <c r="A83" s="6" t="n"/>
    </row>
    <row r="84">
      <c r="A84" s="6" t="n"/>
    </row>
    <row r="85">
      <c r="A85" s="6" t="n"/>
    </row>
    <row r="86">
      <c r="A86" s="6" t="n"/>
    </row>
    <row r="87">
      <c r="A87" s="6" t="n"/>
    </row>
    <row r="88">
      <c r="A88" s="6" t="n"/>
    </row>
    <row r="89">
      <c r="A89" s="6" t="n"/>
    </row>
    <row r="90">
      <c r="A90" s="6" t="n"/>
    </row>
    <row r="91">
      <c r="A91" s="6" t="n"/>
    </row>
    <row r="92">
      <c r="A92" s="6" t="n"/>
    </row>
    <row r="93">
      <c r="A93" s="6" t="n"/>
    </row>
    <row r="94">
      <c r="A94" s="6" t="n"/>
    </row>
    <row r="95">
      <c r="A95" s="6" t="n"/>
    </row>
    <row r="96">
      <c r="A96" s="6" t="n"/>
    </row>
    <row r="97">
      <c r="A97" s="6" t="n"/>
    </row>
    <row r="98">
      <c r="A98" s="6" t="n"/>
    </row>
    <row r="99">
      <c r="A99" s="6" t="n"/>
    </row>
    <row r="100">
      <c r="A100" s="6" t="n"/>
    </row>
    <row r="101">
      <c r="A101" s="6" t="n"/>
    </row>
    <row r="102">
      <c r="A102" s="6" t="n"/>
    </row>
    <row r="103">
      <c r="A103" s="6" t="n"/>
    </row>
    <row r="104">
      <c r="A104" s="6" t="n"/>
    </row>
    <row r="105">
      <c r="A105" s="6" t="n"/>
    </row>
    <row r="106">
      <c r="A106" s="6" t="n"/>
    </row>
    <row r="107">
      <c r="A107" s="6" t="n"/>
    </row>
    <row r="108">
      <c r="A108" s="6" t="n"/>
    </row>
    <row r="109">
      <c r="A109" s="6" t="n"/>
    </row>
    <row r="110">
      <c r="A110" s="6" t="n"/>
    </row>
    <row r="111">
      <c r="A111" s="6" t="n"/>
    </row>
    <row r="112">
      <c r="A112" s="6" t="n"/>
    </row>
    <row r="113">
      <c r="A113" s="6" t="n"/>
    </row>
    <row r="114">
      <c r="A114" s="6" t="n"/>
    </row>
    <row r="115">
      <c r="A115" s="6" t="n"/>
    </row>
    <row r="116">
      <c r="A116" s="6" t="n"/>
    </row>
    <row r="117">
      <c r="A117" s="6" t="n"/>
    </row>
    <row r="118">
      <c r="A118" s="6" t="n"/>
    </row>
    <row r="119">
      <c r="A119" s="6" t="n"/>
    </row>
    <row r="120">
      <c r="A120" s="6" t="n"/>
    </row>
    <row r="121">
      <c r="A121" s="6" t="n"/>
    </row>
    <row r="122">
      <c r="A122" s="6" t="n"/>
    </row>
    <row r="123">
      <c r="A123" s="6" t="n"/>
    </row>
    <row r="124">
      <c r="A124" s="6" t="n"/>
    </row>
    <row r="125">
      <c r="A125" s="6" t="n"/>
    </row>
    <row r="126">
      <c r="A126" s="6" t="n"/>
    </row>
    <row r="127">
      <c r="A127" s="6" t="n"/>
    </row>
    <row r="128">
      <c r="A128" s="6" t="n"/>
    </row>
    <row r="129">
      <c r="A129" s="6" t="n"/>
    </row>
    <row r="130">
      <c r="A130" s="6" t="n"/>
    </row>
    <row r="131">
      <c r="A131" s="6" t="n"/>
    </row>
    <row r="132">
      <c r="A132" s="6" t="n"/>
    </row>
    <row r="133">
      <c r="A133" s="6" t="n"/>
    </row>
    <row r="134">
      <c r="A134" s="6" t="n"/>
    </row>
    <row r="135">
      <c r="A135" s="6" t="n"/>
    </row>
    <row r="136">
      <c r="A136" s="6" t="n"/>
    </row>
    <row r="137">
      <c r="A137" s="6" t="n"/>
    </row>
    <row r="138">
      <c r="A138" s="6" t="n"/>
    </row>
    <row r="139">
      <c r="A139" s="6" t="n"/>
    </row>
    <row r="140">
      <c r="A140" s="6" t="n"/>
    </row>
    <row r="141">
      <c r="A141" s="6" t="n"/>
    </row>
    <row r="142">
      <c r="A142" s="6" t="n"/>
    </row>
    <row r="143">
      <c r="A143" s="6" t="n"/>
    </row>
    <row r="144">
      <c r="A144" s="6" t="n"/>
    </row>
    <row r="145">
      <c r="A145" s="6" t="n"/>
    </row>
    <row r="146">
      <c r="A146" s="6" t="n"/>
    </row>
    <row r="147">
      <c r="A147" s="6" t="n"/>
    </row>
    <row r="148">
      <c r="A148" s="6" t="n"/>
    </row>
    <row r="149">
      <c r="A149" s="6" t="n"/>
    </row>
    <row r="150">
      <c r="A150" s="6" t="n"/>
    </row>
    <row r="151">
      <c r="A151" s="6" t="n"/>
    </row>
    <row r="152">
      <c r="A152" s="6" t="n"/>
    </row>
    <row r="153">
      <c r="A153" s="6" t="n"/>
    </row>
    <row r="154">
      <c r="A154" s="6" t="n"/>
    </row>
    <row r="155">
      <c r="A155" s="6" t="n"/>
    </row>
    <row r="156">
      <c r="A156" s="6" t="n"/>
    </row>
    <row r="157">
      <c r="A157" s="6" t="n"/>
    </row>
    <row r="158">
      <c r="A158" s="6" t="n"/>
    </row>
    <row r="159">
      <c r="A159" s="6" t="n"/>
    </row>
    <row r="160">
      <c r="A160" s="6" t="n"/>
    </row>
    <row r="161">
      <c r="A161" s="6" t="n"/>
    </row>
    <row r="162">
      <c r="A162" s="6" t="n"/>
    </row>
    <row r="163">
      <c r="A163" s="6" t="n"/>
    </row>
    <row r="164">
      <c r="A164" s="6" t="n"/>
    </row>
    <row r="165">
      <c r="A165" s="6" t="n"/>
    </row>
    <row r="166">
      <c r="A166" s="6" t="n"/>
    </row>
    <row r="167">
      <c r="A167" s="6" t="n"/>
    </row>
    <row r="168">
      <c r="A168" s="6" t="n"/>
    </row>
    <row r="169">
      <c r="A169" s="6" t="n"/>
    </row>
    <row r="170">
      <c r="A170" s="6" t="n"/>
    </row>
    <row r="171">
      <c r="A171" s="6" t="n"/>
    </row>
    <row r="172">
      <c r="A172" s="6" t="n"/>
    </row>
    <row r="173">
      <c r="A173" s="6" t="n"/>
    </row>
    <row r="174">
      <c r="A174" s="6" t="n"/>
    </row>
    <row r="175">
      <c r="A175" s="6" t="n"/>
    </row>
    <row r="176">
      <c r="A176" s="6" t="n"/>
    </row>
    <row r="177">
      <c r="A177" s="6" t="n"/>
    </row>
    <row r="178">
      <c r="A178" s="6" t="n"/>
    </row>
    <row r="179">
      <c r="A179" s="6" t="n"/>
    </row>
    <row r="180">
      <c r="A180" s="6" t="n"/>
    </row>
    <row r="181">
      <c r="A181" s="6" t="n"/>
    </row>
    <row r="182">
      <c r="A182" s="6" t="n"/>
    </row>
    <row r="183">
      <c r="A183" s="6" t="n"/>
    </row>
    <row r="184">
      <c r="A184" s="6" t="n"/>
    </row>
    <row r="185">
      <c r="A185" s="6" t="n"/>
    </row>
    <row r="186">
      <c r="A186" s="6" t="n"/>
    </row>
    <row r="187">
      <c r="A187" s="6" t="n"/>
    </row>
    <row r="188">
      <c r="A188" s="6" t="n"/>
    </row>
    <row r="189">
      <c r="A189" s="6" t="n"/>
    </row>
    <row r="190">
      <c r="A190" s="6" t="n"/>
    </row>
    <row r="191">
      <c r="A191" s="6" t="n"/>
    </row>
    <row r="192">
      <c r="A192" s="6" t="n"/>
    </row>
    <row r="193">
      <c r="A193" s="6" t="n"/>
    </row>
    <row r="194">
      <c r="A194" s="6" t="n"/>
    </row>
    <row r="195">
      <c r="A195" s="6" t="n"/>
    </row>
    <row r="196">
      <c r="A196" s="6" t="n"/>
    </row>
    <row r="197">
      <c r="A197" s="6" t="n"/>
    </row>
    <row r="198">
      <c r="A198" s="6" t="n"/>
    </row>
    <row r="199">
      <c r="A199" s="6" t="n"/>
    </row>
    <row r="200">
      <c r="A200" s="6" t="n"/>
    </row>
    <row r="201">
      <c r="A201" s="6" t="n"/>
    </row>
    <row r="202">
      <c r="A202" s="6" t="n"/>
    </row>
    <row r="203">
      <c r="A203" s="6" t="n"/>
    </row>
    <row r="204">
      <c r="A204" s="6" t="n"/>
    </row>
    <row r="205">
      <c r="A205" s="6" t="n"/>
    </row>
    <row r="206">
      <c r="A206" s="6" t="n"/>
    </row>
    <row r="207">
      <c r="A207" s="6" t="n"/>
    </row>
    <row r="208">
      <c r="A208" s="6" t="n"/>
    </row>
    <row r="209">
      <c r="A209" s="6" t="n"/>
    </row>
    <row r="210">
      <c r="A210" s="6" t="n"/>
    </row>
    <row r="211">
      <c r="A211" s="6" t="n"/>
    </row>
    <row r="212">
      <c r="A212" s="6" t="n"/>
    </row>
    <row r="213">
      <c r="A213" s="6" t="n"/>
    </row>
    <row r="214">
      <c r="A214" s="6" t="n"/>
    </row>
    <row r="215">
      <c r="A215" s="6" t="n"/>
    </row>
    <row r="216">
      <c r="A216" s="6" t="n"/>
    </row>
    <row r="217">
      <c r="A217" s="6" t="n"/>
    </row>
    <row r="218">
      <c r="A218" s="6" t="n"/>
    </row>
    <row r="219">
      <c r="A219" s="6" t="n"/>
    </row>
    <row r="220">
      <c r="A220" s="6" t="n"/>
    </row>
    <row r="221">
      <c r="A221" s="6" t="n"/>
    </row>
    <row r="222">
      <c r="A222" s="6" t="n"/>
    </row>
    <row r="223">
      <c r="A223" s="6" t="n"/>
    </row>
    <row r="224">
      <c r="A224" s="6" t="n"/>
    </row>
    <row r="225">
      <c r="A225" s="6" t="n"/>
    </row>
    <row r="226">
      <c r="A226" s="6" t="n"/>
    </row>
    <row r="227">
      <c r="A227" s="6" t="n"/>
    </row>
    <row r="228">
      <c r="A228" s="6" t="n"/>
    </row>
    <row r="229">
      <c r="A229" s="6" t="n"/>
    </row>
    <row r="230">
      <c r="A230" s="6" t="n"/>
    </row>
    <row r="231">
      <c r="A231" s="6" t="n"/>
    </row>
    <row r="232">
      <c r="A232" s="6" t="n"/>
    </row>
    <row r="233">
      <c r="A233" s="6" t="n"/>
    </row>
    <row r="234">
      <c r="A234" s="6" t="n"/>
    </row>
    <row r="235">
      <c r="A235" s="6" t="n"/>
    </row>
    <row r="236">
      <c r="A236" s="6" t="n"/>
    </row>
    <row r="237">
      <c r="A237" s="6" t="n"/>
    </row>
    <row r="238">
      <c r="A238" s="6" t="n"/>
    </row>
    <row r="239">
      <c r="A239" s="6" t="n"/>
    </row>
    <row r="240">
      <c r="A240" s="6" t="n"/>
    </row>
    <row r="241">
      <c r="A241" s="6" t="n"/>
    </row>
    <row r="242">
      <c r="A242" s="6" t="n"/>
    </row>
    <row r="243">
      <c r="A243" s="6" t="n"/>
    </row>
    <row r="244">
      <c r="A244" s="6" t="n"/>
    </row>
    <row r="245">
      <c r="A245" s="6" t="n"/>
    </row>
    <row r="246">
      <c r="A246" s="6" t="n"/>
    </row>
    <row r="247">
      <c r="A247" s="6" t="n"/>
    </row>
    <row r="248">
      <c r="A248" s="6" t="n"/>
    </row>
    <row r="249">
      <c r="A249" s="6" t="n"/>
    </row>
    <row r="250">
      <c r="A250" s="6" t="n"/>
    </row>
    <row r="251">
      <c r="A251" s="6" t="n"/>
    </row>
    <row r="252">
      <c r="A252" s="6" t="n"/>
    </row>
    <row r="253">
      <c r="A253" s="6" t="n"/>
    </row>
    <row r="254">
      <c r="A254" s="6" t="n"/>
    </row>
    <row r="255">
      <c r="A255" s="6" t="n"/>
    </row>
    <row r="256">
      <c r="A256" s="6" t="n"/>
    </row>
    <row r="257">
      <c r="A257" s="6" t="n"/>
    </row>
    <row r="258">
      <c r="A258" s="6" t="n"/>
    </row>
    <row r="259">
      <c r="A259" s="6" t="n"/>
    </row>
    <row r="260">
      <c r="A260" s="6" t="n"/>
    </row>
    <row r="261">
      <c r="A261" s="6" t="n"/>
    </row>
    <row r="262">
      <c r="A262" s="6" t="n"/>
    </row>
    <row r="263">
      <c r="A263" s="6" t="n"/>
    </row>
    <row r="264">
      <c r="A264" s="6" t="n"/>
    </row>
    <row r="265">
      <c r="A265" s="6" t="n"/>
    </row>
    <row r="266">
      <c r="A266" s="6" t="n"/>
    </row>
    <row r="267">
      <c r="A267" s="6" t="n"/>
    </row>
    <row r="268">
      <c r="A268" s="6" t="n"/>
    </row>
    <row r="269">
      <c r="A269" s="6" t="n"/>
    </row>
    <row r="270">
      <c r="A270" s="6" t="n"/>
    </row>
    <row r="271">
      <c r="A271" s="6" t="n"/>
    </row>
    <row r="272">
      <c r="A272" s="6" t="n"/>
    </row>
    <row r="273">
      <c r="A273" s="6" t="n"/>
    </row>
    <row r="274">
      <c r="A274" s="6" t="n"/>
    </row>
    <row r="275">
      <c r="A275" s="6" t="n"/>
    </row>
    <row r="276">
      <c r="A276" s="6" t="n"/>
    </row>
    <row r="277">
      <c r="A277" s="6" t="n"/>
    </row>
    <row r="278">
      <c r="A278" s="6" t="n"/>
    </row>
    <row r="279">
      <c r="A279" s="6" t="n"/>
    </row>
    <row r="280">
      <c r="A280" s="6" t="n"/>
    </row>
    <row r="281">
      <c r="A281" s="6" t="n"/>
    </row>
    <row r="282">
      <c r="A282" s="6" t="n"/>
    </row>
    <row r="283">
      <c r="A283" s="6" t="n"/>
    </row>
    <row r="284">
      <c r="A284" s="6" t="n"/>
    </row>
    <row r="285">
      <c r="A285" s="6" t="n"/>
    </row>
    <row r="286">
      <c r="A286" s="6" t="n"/>
    </row>
    <row r="287">
      <c r="A287" s="6" t="n"/>
    </row>
    <row r="288">
      <c r="A288" s="6" t="n"/>
    </row>
    <row r="289">
      <c r="A289" s="6" t="n"/>
    </row>
    <row r="290">
      <c r="A290" s="6" t="n"/>
    </row>
    <row r="291">
      <c r="A291" s="6" t="n"/>
    </row>
    <row r="292">
      <c r="A292" s="6" t="n"/>
    </row>
    <row r="293">
      <c r="A293" s="6" t="n"/>
    </row>
    <row r="294">
      <c r="A294" s="6" t="n"/>
    </row>
    <row r="295">
      <c r="A295" s="6" t="n"/>
    </row>
    <row r="296">
      <c r="A296" s="6" t="n"/>
    </row>
    <row r="297">
      <c r="A297" s="6" t="n"/>
    </row>
    <row r="298">
      <c r="A298" s="6" t="n"/>
    </row>
    <row r="299">
      <c r="A299" s="6" t="n"/>
    </row>
    <row r="300">
      <c r="A300" s="6" t="n"/>
    </row>
    <row r="301">
      <c r="A301" s="6" t="n"/>
    </row>
    <row r="302">
      <c r="A302" s="6" t="n"/>
    </row>
    <row r="303">
      <c r="A303" s="6" t="n"/>
    </row>
    <row r="304">
      <c r="A304" s="6" t="n"/>
    </row>
    <row r="305">
      <c r="A305" s="6" t="n"/>
    </row>
    <row r="306">
      <c r="A306" s="6" t="n"/>
    </row>
    <row r="307">
      <c r="A307" s="6" t="n"/>
    </row>
    <row r="308">
      <c r="A308" s="6" t="n"/>
    </row>
    <row r="309">
      <c r="A309" s="6" t="n"/>
    </row>
    <row r="310">
      <c r="A310" s="6" t="n"/>
    </row>
    <row r="311">
      <c r="A311" s="6" t="n"/>
    </row>
    <row r="312">
      <c r="A312" s="6" t="n"/>
    </row>
    <row r="313">
      <c r="A313" s="6" t="n"/>
    </row>
    <row r="314">
      <c r="A314" s="6" t="n"/>
    </row>
    <row r="315">
      <c r="A315" s="6" t="n"/>
    </row>
    <row r="316">
      <c r="A316" s="6" t="n"/>
    </row>
    <row r="317">
      <c r="A317" s="6" t="n"/>
    </row>
    <row r="318">
      <c r="A318" s="6" t="n"/>
    </row>
    <row r="319">
      <c r="A319" s="6" t="n"/>
    </row>
    <row r="320">
      <c r="A320" s="6" t="n"/>
    </row>
    <row r="321">
      <c r="A321" s="6" t="n"/>
    </row>
    <row r="322">
      <c r="A322" s="6" t="n"/>
    </row>
    <row r="323">
      <c r="A323" s="6" t="n"/>
    </row>
    <row r="324">
      <c r="A324" s="6" t="n"/>
    </row>
    <row r="325">
      <c r="A325" s="6" t="n"/>
    </row>
    <row r="326">
      <c r="A326" s="6" t="n"/>
    </row>
    <row r="327">
      <c r="A327" s="6" t="n"/>
    </row>
    <row r="328">
      <c r="A328" s="6" t="n"/>
    </row>
    <row r="329">
      <c r="A329" s="6" t="n"/>
    </row>
    <row r="330">
      <c r="A330" s="6" t="n"/>
    </row>
    <row r="331">
      <c r="A331" s="6" t="n"/>
    </row>
    <row r="332">
      <c r="A332" s="6" t="n"/>
    </row>
    <row r="333">
      <c r="A333" s="6" t="n"/>
    </row>
    <row r="334">
      <c r="A334" s="6" t="n"/>
    </row>
    <row r="335">
      <c r="A335" s="6" t="n"/>
    </row>
    <row r="336">
      <c r="A336" s="6" t="n"/>
    </row>
    <row r="337">
      <c r="A337" s="6" t="n"/>
    </row>
    <row r="338">
      <c r="A338" s="6" t="n"/>
    </row>
    <row r="339">
      <c r="A339" s="6" t="n"/>
    </row>
    <row r="340">
      <c r="A340" s="6" t="n"/>
    </row>
    <row r="341">
      <c r="A341" s="6" t="n"/>
    </row>
    <row r="342">
      <c r="A342" s="6" t="n"/>
    </row>
    <row r="343">
      <c r="A343" s="6" t="n"/>
    </row>
    <row r="344">
      <c r="A344" s="6" t="n"/>
    </row>
    <row r="345">
      <c r="A345" s="6" t="n"/>
    </row>
    <row r="346">
      <c r="A346" s="6" t="n"/>
    </row>
    <row r="347">
      <c r="A347" s="6" t="n"/>
    </row>
    <row r="348">
      <c r="A348" s="6" t="n"/>
    </row>
    <row r="349">
      <c r="A349" s="6" t="n"/>
    </row>
    <row r="350">
      <c r="A350" s="6" t="n"/>
    </row>
    <row r="351">
      <c r="A351" s="6" t="n"/>
    </row>
    <row r="352">
      <c r="A352" s="6" t="n"/>
    </row>
    <row r="353">
      <c r="A353" s="6" t="n"/>
    </row>
    <row r="354">
      <c r="A354" s="6" t="n"/>
    </row>
    <row r="355">
      <c r="A355" s="6" t="n"/>
    </row>
    <row r="356">
      <c r="A356" s="6" t="n"/>
    </row>
    <row r="357">
      <c r="A357" s="6" t="n"/>
    </row>
    <row r="358">
      <c r="A358" s="6" t="n"/>
    </row>
    <row r="359">
      <c r="A359" s="6" t="n"/>
    </row>
    <row r="360">
      <c r="A360" s="6" t="n"/>
    </row>
    <row r="361">
      <c r="A361" s="6" t="n"/>
    </row>
    <row r="362">
      <c r="A362" s="6" t="n"/>
    </row>
    <row r="363">
      <c r="A363" s="6" t="n"/>
    </row>
    <row r="364">
      <c r="A364" s="6" t="n"/>
    </row>
    <row r="365">
      <c r="A365" s="6" t="n"/>
    </row>
    <row r="366">
      <c r="A366" s="6" t="n"/>
    </row>
    <row r="367">
      <c r="A367" s="6" t="n"/>
    </row>
    <row r="368">
      <c r="A368" s="6" t="n"/>
    </row>
    <row r="369">
      <c r="A369" s="6" t="n"/>
    </row>
    <row r="370">
      <c r="A370" s="6" t="n"/>
    </row>
    <row r="371">
      <c r="A371" s="6" t="n"/>
    </row>
    <row r="372">
      <c r="A372" s="6" t="n"/>
    </row>
    <row r="373">
      <c r="A373" s="6" t="n"/>
    </row>
    <row r="374">
      <c r="A374" s="6" t="n"/>
    </row>
    <row r="375">
      <c r="A375" s="6" t="n"/>
    </row>
    <row r="376">
      <c r="A376" s="6" t="n"/>
    </row>
    <row r="377">
      <c r="A377" s="6" t="n"/>
    </row>
    <row r="378">
      <c r="A378" s="6" t="n"/>
    </row>
    <row r="379">
      <c r="A379" s="6" t="n"/>
    </row>
    <row r="380">
      <c r="A380" s="6" t="n"/>
    </row>
    <row r="381">
      <c r="A381" s="6" t="n"/>
    </row>
    <row r="382">
      <c r="A382" s="6" t="n"/>
    </row>
    <row r="383">
      <c r="A383" s="6" t="n"/>
    </row>
    <row r="384">
      <c r="A384" s="6" t="n"/>
    </row>
    <row r="385">
      <c r="A385" s="6" t="n"/>
    </row>
    <row r="386">
      <c r="A386" s="6" t="n"/>
    </row>
    <row r="387">
      <c r="A387" s="6" t="n"/>
    </row>
    <row r="388">
      <c r="A388" s="6" t="n"/>
    </row>
    <row r="389">
      <c r="A389" s="6" t="n"/>
    </row>
    <row r="390">
      <c r="A390" s="6" t="n"/>
    </row>
    <row r="391">
      <c r="A391" s="6" t="n"/>
    </row>
    <row r="392">
      <c r="A392" s="6" t="n"/>
    </row>
    <row r="393">
      <c r="A393" s="6" t="n"/>
    </row>
    <row r="394">
      <c r="A394" s="6" t="n"/>
    </row>
    <row r="395">
      <c r="A395" s="6" t="n"/>
    </row>
    <row r="396">
      <c r="A396" s="6" t="n"/>
    </row>
    <row r="397">
      <c r="A397" s="6" t="n"/>
    </row>
    <row r="398">
      <c r="A398" s="6" t="n"/>
    </row>
    <row r="399">
      <c r="A399" s="6" t="n"/>
    </row>
    <row r="400">
      <c r="A400" s="6" t="n"/>
    </row>
    <row r="401">
      <c r="A401" s="6" t="n"/>
    </row>
    <row r="402">
      <c r="A402" s="6" t="n"/>
    </row>
    <row r="403">
      <c r="A403" s="6" t="n"/>
    </row>
    <row r="404">
      <c r="A404" s="6" t="n"/>
    </row>
    <row r="405">
      <c r="A405" s="6" t="n"/>
    </row>
    <row r="406">
      <c r="A406" s="6" t="n"/>
    </row>
    <row r="407">
      <c r="A407" s="6" t="n"/>
    </row>
    <row r="408">
      <c r="A408" s="6" t="n"/>
    </row>
    <row r="409">
      <c r="A409" s="6" t="n"/>
    </row>
    <row r="410">
      <c r="A410" s="6" t="n"/>
    </row>
    <row r="411">
      <c r="A411" s="6" t="n"/>
    </row>
    <row r="412">
      <c r="A412" s="6" t="n"/>
    </row>
    <row r="413">
      <c r="A413" s="6" t="n"/>
    </row>
    <row r="414">
      <c r="A414" s="6" t="n"/>
    </row>
    <row r="415">
      <c r="A415" s="6" t="n"/>
    </row>
    <row r="416">
      <c r="A416" s="6" t="n"/>
    </row>
    <row r="417">
      <c r="A417" s="6" t="n"/>
    </row>
    <row r="418">
      <c r="A418" s="6" t="n"/>
    </row>
    <row r="419">
      <c r="A419" s="6" t="n"/>
    </row>
    <row r="420">
      <c r="A420" s="6" t="n"/>
    </row>
    <row r="421">
      <c r="A421" s="6" t="n"/>
    </row>
    <row r="422">
      <c r="A422" s="6" t="n"/>
    </row>
    <row r="423">
      <c r="A423" s="6" t="n"/>
    </row>
    <row r="424">
      <c r="A424" s="6" t="n"/>
    </row>
    <row r="425">
      <c r="A425" s="6" t="n"/>
    </row>
    <row r="426">
      <c r="A426" s="6" t="n"/>
    </row>
    <row r="427">
      <c r="A427" s="6" t="n"/>
    </row>
    <row r="428">
      <c r="A428" s="6" t="n"/>
    </row>
    <row r="429">
      <c r="A429" s="6" t="n"/>
    </row>
    <row r="430">
      <c r="A430" s="6" t="n"/>
    </row>
    <row r="431">
      <c r="A431" s="6" t="n"/>
    </row>
    <row r="432">
      <c r="A432" s="6" t="n"/>
    </row>
    <row r="433">
      <c r="A433" s="6" t="n"/>
    </row>
    <row r="434">
      <c r="A434" s="6" t="n"/>
    </row>
    <row r="435">
      <c r="A435" s="6" t="n"/>
    </row>
    <row r="436">
      <c r="A436" s="6" t="n"/>
    </row>
    <row r="437">
      <c r="A437" s="6" t="n"/>
    </row>
    <row r="438">
      <c r="A438" s="6" t="n"/>
    </row>
    <row r="439">
      <c r="A439" s="6" t="n"/>
    </row>
    <row r="440">
      <c r="A440" s="6" t="n"/>
    </row>
    <row r="441">
      <c r="A441" s="6" t="n"/>
    </row>
    <row r="442">
      <c r="A442" s="6" t="n"/>
    </row>
    <row r="443">
      <c r="A443" s="6" t="n"/>
    </row>
    <row r="444">
      <c r="A444" s="6" t="n"/>
    </row>
    <row r="445">
      <c r="A445" s="6" t="n"/>
    </row>
    <row r="446">
      <c r="A446" s="6" t="n"/>
    </row>
    <row r="447">
      <c r="A447" s="6" t="n"/>
    </row>
    <row r="448">
      <c r="A448" s="6" t="n"/>
    </row>
    <row r="449">
      <c r="A449" s="6" t="n"/>
    </row>
    <row r="450">
      <c r="A450" s="6" t="n"/>
    </row>
    <row r="451">
      <c r="A451" s="6" t="n"/>
    </row>
    <row r="452">
      <c r="A452" s="6" t="n"/>
    </row>
    <row r="453">
      <c r="A453" s="6" t="n"/>
    </row>
    <row r="454">
      <c r="A454" s="6" t="n"/>
    </row>
    <row r="455">
      <c r="A455" s="6" t="n"/>
    </row>
    <row r="456">
      <c r="A456" s="6" t="n"/>
    </row>
    <row r="457">
      <c r="A457" s="6" t="n"/>
    </row>
    <row r="458">
      <c r="A458" s="6" t="n"/>
    </row>
    <row r="459">
      <c r="A459" s="6" t="n"/>
    </row>
    <row r="460">
      <c r="A460" s="6" t="n"/>
    </row>
    <row r="461">
      <c r="A461" s="6" t="n"/>
    </row>
    <row r="462">
      <c r="A462" s="6" t="n"/>
    </row>
    <row r="463">
      <c r="A463" s="6" t="n"/>
    </row>
    <row r="464">
      <c r="A464" s="6" t="n"/>
    </row>
    <row r="465">
      <c r="A465" s="6" t="n"/>
    </row>
    <row r="466">
      <c r="A466" s="6" t="n"/>
    </row>
    <row r="467">
      <c r="A467" s="6" t="n"/>
    </row>
    <row r="468">
      <c r="A468" s="6" t="n"/>
    </row>
    <row r="469">
      <c r="A469" s="6" t="n"/>
    </row>
    <row r="470">
      <c r="A470" s="6" t="n"/>
    </row>
    <row r="471">
      <c r="A471" s="6" t="n"/>
    </row>
    <row r="472">
      <c r="A472" s="6" t="n"/>
    </row>
    <row r="473">
      <c r="A473" s="6" t="n"/>
    </row>
    <row r="474">
      <c r="A474" s="6" t="n"/>
    </row>
    <row r="475">
      <c r="A475" s="6" t="n"/>
    </row>
    <row r="476">
      <c r="A476" s="6" t="n"/>
    </row>
    <row r="477">
      <c r="A477" s="6" t="n"/>
    </row>
    <row r="478">
      <c r="A478" s="6" t="n"/>
    </row>
    <row r="479">
      <c r="A479" s="6" t="n"/>
    </row>
    <row r="480">
      <c r="A480" s="6" t="n"/>
    </row>
    <row r="481">
      <c r="A481" s="6" t="n"/>
    </row>
    <row r="482">
      <c r="A482" s="6" t="n"/>
    </row>
    <row r="483">
      <c r="A483" s="6" t="n"/>
    </row>
    <row r="484">
      <c r="A484" s="6" t="n"/>
    </row>
    <row r="485">
      <c r="A485" s="6" t="n"/>
    </row>
    <row r="486">
      <c r="A486" s="6" t="n"/>
    </row>
    <row r="487">
      <c r="A487" s="6" t="n"/>
    </row>
    <row r="488">
      <c r="A488" s="6" t="n"/>
    </row>
    <row r="489">
      <c r="A489" s="6" t="n"/>
    </row>
    <row r="490">
      <c r="A490" s="6" t="n"/>
    </row>
    <row r="491">
      <c r="A491" s="6" t="n"/>
    </row>
    <row r="492">
      <c r="A492" s="6" t="n"/>
    </row>
    <row r="493">
      <c r="A493" s="6" t="n"/>
    </row>
    <row r="494">
      <c r="A494" s="6" t="n"/>
    </row>
    <row r="495">
      <c r="A495" s="6" t="n"/>
    </row>
    <row r="496">
      <c r="A496" s="6" t="n"/>
    </row>
    <row r="497">
      <c r="A497" s="6" t="n"/>
    </row>
    <row r="498">
      <c r="A498" s="6" t="n"/>
    </row>
    <row r="499">
      <c r="A499" s="6" t="n"/>
    </row>
    <row r="500">
      <c r="A500" s="6" t="n"/>
    </row>
    <row r="501">
      <c r="A501" s="6" t="n"/>
    </row>
  </sheetData>
  <dataValidations count="4">
    <dataValidation sqref="B2:B501" showDropDown="0" showInputMessage="0" showErrorMessage="0" allowBlank="1" type="list">
      <formula1>=Listas!$A$2:$A$13</formula1>
    </dataValidation>
    <dataValidation sqref="C2:C501" showDropDown="0" showInputMessage="0" showErrorMessage="0" allowBlank="1" type="list">
      <formula1>=Listas!$B$2:$B$5</formula1>
    </dataValidation>
    <dataValidation sqref="E2:E501" showDropDown="0" showInputMessage="0" showErrorMessage="0" allowBlank="1" type="list">
      <formula1>=Listas!$C$2:$C$8</formula1>
    </dataValidation>
    <dataValidation sqref="A2:A501" showDropDown="0" showInputMessage="0" showErrorMessage="0" allowBlank="1" errorTitle="Data" error="Digite a data no formato dd/mm/aaaa." type="date" operator="greaterThan">
      <formula1>36526</formula1>
    </dataValidation>
  </dataValidations>
  <pageMargins left="0.75" right="0.75" top="1" bottom="1" header="0.5" footer="0.5"/>
  <headerFooter>
    <oddHeader/>
    <oddFooter>&amp;C&amp;8 Elemento H1 · contato@elementoh1.com.br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7" t="inlineStr">
        <is>
          <t>Resumo (calculado a partir da aba Registro; não digite aqui)</t>
        </is>
      </c>
    </row>
    <row r="3">
      <c r="A3" s="8" t="inlineStr">
        <is>
          <t>Por origem</t>
        </is>
      </c>
    </row>
    <row r="4" ht="32" customHeight="1">
      <c r="A4" s="5" t="inlineStr">
        <is>
          <t>Origem</t>
        </is>
      </c>
      <c r="B4" s="5" t="inlineStr">
        <is>
          <t>Pedidos</t>
        </is>
      </c>
      <c r="C4" s="5" t="inlineStr">
        <is>
          <t>Chegaram ao levantamento</t>
        </is>
      </c>
      <c r="D4" s="5" t="inlineStr">
        <is>
          <t>Chegaram à proposta</t>
        </is>
      </c>
      <c r="E4" s="5" t="inlineStr">
        <is>
          <t>Contratos</t>
        </is>
      </c>
      <c r="F4" s="5" t="inlineStr">
        <is>
          <t>Em aberto</t>
        </is>
      </c>
      <c r="G4" s="5" t="inlineStr">
        <is>
          <t>Perdidos</t>
        </is>
      </c>
    </row>
    <row r="5">
      <c r="A5" s="9">
        <f>IF(Listas!A2="","",Listas!A2)</f>
        <v/>
      </c>
      <c r="B5" s="9">
        <f>IF($A5="","",COUNTIF(Registro!$B$2:$B$501,$A5))</f>
        <v/>
      </c>
      <c r="C5" s="9">
        <f>IF($A5="","",COUNTIFS(Registro!$B$2:$B$501,$A5,Registro!$C$2:$C$501,Listas!$B$3)+COUNTIFS(Registro!$B$2:$B$501,$A5,Registro!$C$2:$C$501,Listas!$B$4)+COUNTIFS(Registro!$B$2:$B$501,$A5,Registro!$C$2:$C$501,Listas!$B$5))</f>
        <v/>
      </c>
      <c r="D5" s="9">
        <f>IF($A5="","",COUNTIFS(Registro!$B$2:$B$501,$A5,Registro!$C$2:$C$501,Listas!$B$4)+COUNTIFS(Registro!$B$2:$B$501,$A5,Registro!$C$2:$C$501,Listas!$B$5))</f>
        <v/>
      </c>
      <c r="E5" s="9">
        <f>IF($A5="","",COUNTIFS(Registro!$B$2:$B$501,$A5,Registro!$C$2:$C$501,Listas!$B$5))</f>
        <v/>
      </c>
      <c r="F5" s="9">
        <f>IF($A5="","",COUNTIFS(Registro!$B$2:$B$501,$A5,Registro!$E$2:$E$501,Listas!$C$2))</f>
        <v/>
      </c>
      <c r="G5" s="9">
        <f>IF($A5="","",SUMPRODUCT((Registro!$B$2:$B$501=$A5)*(LEFT(Registro!$E$2:$E$501,7)="Perdido")))</f>
        <v/>
      </c>
    </row>
    <row r="6">
      <c r="A6" s="9">
        <f>IF(Listas!A3="","",Listas!A3)</f>
        <v/>
      </c>
      <c r="B6" s="9">
        <f>IF($A6="","",COUNTIF(Registro!$B$2:$B$501,$A6))</f>
        <v/>
      </c>
      <c r="C6" s="9">
        <f>IF($A6="","",COUNTIFS(Registro!$B$2:$B$501,$A6,Registro!$C$2:$C$501,Listas!$B$3)+COUNTIFS(Registro!$B$2:$B$501,$A6,Registro!$C$2:$C$501,Listas!$B$4)+COUNTIFS(Registro!$B$2:$B$501,$A6,Registro!$C$2:$C$501,Listas!$B$5))</f>
        <v/>
      </c>
      <c r="D6" s="9">
        <f>IF($A6="","",COUNTIFS(Registro!$B$2:$B$501,$A6,Registro!$C$2:$C$501,Listas!$B$4)+COUNTIFS(Registro!$B$2:$B$501,$A6,Registro!$C$2:$C$501,Listas!$B$5))</f>
        <v/>
      </c>
      <c r="E6" s="9">
        <f>IF($A6="","",COUNTIFS(Registro!$B$2:$B$501,$A6,Registro!$C$2:$C$501,Listas!$B$5))</f>
        <v/>
      </c>
      <c r="F6" s="9">
        <f>IF($A6="","",COUNTIFS(Registro!$B$2:$B$501,$A6,Registro!$E$2:$E$501,Listas!$C$2))</f>
        <v/>
      </c>
      <c r="G6" s="9">
        <f>IF($A6="","",SUMPRODUCT((Registro!$B$2:$B$501=$A6)*(LEFT(Registro!$E$2:$E$501,7)="Perdido")))</f>
        <v/>
      </c>
    </row>
    <row r="7">
      <c r="A7" s="9">
        <f>IF(Listas!A4="","",Listas!A4)</f>
        <v/>
      </c>
      <c r="B7" s="9">
        <f>IF($A7="","",COUNTIF(Registro!$B$2:$B$501,$A7))</f>
        <v/>
      </c>
      <c r="C7" s="9">
        <f>IF($A7="","",COUNTIFS(Registro!$B$2:$B$501,$A7,Registro!$C$2:$C$501,Listas!$B$3)+COUNTIFS(Registro!$B$2:$B$501,$A7,Registro!$C$2:$C$501,Listas!$B$4)+COUNTIFS(Registro!$B$2:$B$501,$A7,Registro!$C$2:$C$501,Listas!$B$5))</f>
        <v/>
      </c>
      <c r="D7" s="9">
        <f>IF($A7="","",COUNTIFS(Registro!$B$2:$B$501,$A7,Registro!$C$2:$C$501,Listas!$B$4)+COUNTIFS(Registro!$B$2:$B$501,$A7,Registro!$C$2:$C$501,Listas!$B$5))</f>
        <v/>
      </c>
      <c r="E7" s="9">
        <f>IF($A7="","",COUNTIFS(Registro!$B$2:$B$501,$A7,Registro!$C$2:$C$501,Listas!$B$5))</f>
        <v/>
      </c>
      <c r="F7" s="9">
        <f>IF($A7="","",COUNTIFS(Registro!$B$2:$B$501,$A7,Registro!$E$2:$E$501,Listas!$C$2))</f>
        <v/>
      </c>
      <c r="G7" s="9">
        <f>IF($A7="","",SUMPRODUCT((Registro!$B$2:$B$501=$A7)*(LEFT(Registro!$E$2:$E$501,7)="Perdido")))</f>
        <v/>
      </c>
    </row>
    <row r="8">
      <c r="A8" s="9">
        <f>IF(Listas!A5="","",Listas!A5)</f>
        <v/>
      </c>
      <c r="B8" s="9">
        <f>IF($A8="","",COUNTIF(Registro!$B$2:$B$501,$A8))</f>
        <v/>
      </c>
      <c r="C8" s="9">
        <f>IF($A8="","",COUNTIFS(Registro!$B$2:$B$501,$A8,Registro!$C$2:$C$501,Listas!$B$3)+COUNTIFS(Registro!$B$2:$B$501,$A8,Registro!$C$2:$C$501,Listas!$B$4)+COUNTIFS(Registro!$B$2:$B$501,$A8,Registro!$C$2:$C$501,Listas!$B$5))</f>
        <v/>
      </c>
      <c r="D8" s="9">
        <f>IF($A8="","",COUNTIFS(Registro!$B$2:$B$501,$A8,Registro!$C$2:$C$501,Listas!$B$4)+COUNTIFS(Registro!$B$2:$B$501,$A8,Registro!$C$2:$C$501,Listas!$B$5))</f>
        <v/>
      </c>
      <c r="E8" s="9">
        <f>IF($A8="","",COUNTIFS(Registro!$B$2:$B$501,$A8,Registro!$C$2:$C$501,Listas!$B$5))</f>
        <v/>
      </c>
      <c r="F8" s="9">
        <f>IF($A8="","",COUNTIFS(Registro!$B$2:$B$501,$A8,Registro!$E$2:$E$501,Listas!$C$2))</f>
        <v/>
      </c>
      <c r="G8" s="9">
        <f>IF($A8="","",SUMPRODUCT((Registro!$B$2:$B$501=$A8)*(LEFT(Registro!$E$2:$E$501,7)="Perdido")))</f>
        <v/>
      </c>
    </row>
    <row r="9">
      <c r="A9" s="9">
        <f>IF(Listas!A6="","",Listas!A6)</f>
        <v/>
      </c>
      <c r="B9" s="9">
        <f>IF($A9="","",COUNTIF(Registro!$B$2:$B$501,$A9))</f>
        <v/>
      </c>
      <c r="C9" s="9">
        <f>IF($A9="","",COUNTIFS(Registro!$B$2:$B$501,$A9,Registro!$C$2:$C$501,Listas!$B$3)+COUNTIFS(Registro!$B$2:$B$501,$A9,Registro!$C$2:$C$501,Listas!$B$4)+COUNTIFS(Registro!$B$2:$B$501,$A9,Registro!$C$2:$C$501,Listas!$B$5))</f>
        <v/>
      </c>
      <c r="D9" s="9">
        <f>IF($A9="","",COUNTIFS(Registro!$B$2:$B$501,$A9,Registro!$C$2:$C$501,Listas!$B$4)+COUNTIFS(Registro!$B$2:$B$501,$A9,Registro!$C$2:$C$501,Listas!$B$5))</f>
        <v/>
      </c>
      <c r="E9" s="9">
        <f>IF($A9="","",COUNTIFS(Registro!$B$2:$B$501,$A9,Registro!$C$2:$C$501,Listas!$B$5))</f>
        <v/>
      </c>
      <c r="F9" s="9">
        <f>IF($A9="","",COUNTIFS(Registro!$B$2:$B$501,$A9,Registro!$E$2:$E$501,Listas!$C$2))</f>
        <v/>
      </c>
      <c r="G9" s="9">
        <f>IF($A9="","",SUMPRODUCT((Registro!$B$2:$B$501=$A9)*(LEFT(Registro!$E$2:$E$501,7)="Perdido")))</f>
        <v/>
      </c>
    </row>
    <row r="10">
      <c r="A10" s="9">
        <f>IF(Listas!A7="","",Listas!A7)</f>
        <v/>
      </c>
      <c r="B10" s="9">
        <f>IF($A10="","",COUNTIF(Registro!$B$2:$B$501,$A10))</f>
        <v/>
      </c>
      <c r="C10" s="9">
        <f>IF($A10="","",COUNTIFS(Registro!$B$2:$B$501,$A10,Registro!$C$2:$C$501,Listas!$B$3)+COUNTIFS(Registro!$B$2:$B$501,$A10,Registro!$C$2:$C$501,Listas!$B$4)+COUNTIFS(Registro!$B$2:$B$501,$A10,Registro!$C$2:$C$501,Listas!$B$5))</f>
        <v/>
      </c>
      <c r="D10" s="9">
        <f>IF($A10="","",COUNTIFS(Registro!$B$2:$B$501,$A10,Registro!$C$2:$C$501,Listas!$B$4)+COUNTIFS(Registro!$B$2:$B$501,$A10,Registro!$C$2:$C$501,Listas!$B$5))</f>
        <v/>
      </c>
      <c r="E10" s="9">
        <f>IF($A10="","",COUNTIFS(Registro!$B$2:$B$501,$A10,Registro!$C$2:$C$501,Listas!$B$5))</f>
        <v/>
      </c>
      <c r="F10" s="9">
        <f>IF($A10="","",COUNTIFS(Registro!$B$2:$B$501,$A10,Registro!$E$2:$E$501,Listas!$C$2))</f>
        <v/>
      </c>
      <c r="G10" s="9">
        <f>IF($A10="","",SUMPRODUCT((Registro!$B$2:$B$501=$A10)*(LEFT(Registro!$E$2:$E$501,7)="Perdido")))</f>
        <v/>
      </c>
    </row>
    <row r="11">
      <c r="A11" s="9">
        <f>IF(Listas!A8="","",Listas!A8)</f>
        <v/>
      </c>
      <c r="B11" s="9">
        <f>IF($A11="","",COUNTIF(Registro!$B$2:$B$501,$A11))</f>
        <v/>
      </c>
      <c r="C11" s="9">
        <f>IF($A11="","",COUNTIFS(Registro!$B$2:$B$501,$A11,Registro!$C$2:$C$501,Listas!$B$3)+COUNTIFS(Registro!$B$2:$B$501,$A11,Registro!$C$2:$C$501,Listas!$B$4)+COUNTIFS(Registro!$B$2:$B$501,$A11,Registro!$C$2:$C$501,Listas!$B$5))</f>
        <v/>
      </c>
      <c r="D11" s="9">
        <f>IF($A11="","",COUNTIFS(Registro!$B$2:$B$501,$A11,Registro!$C$2:$C$501,Listas!$B$4)+COUNTIFS(Registro!$B$2:$B$501,$A11,Registro!$C$2:$C$501,Listas!$B$5))</f>
        <v/>
      </c>
      <c r="E11" s="9">
        <f>IF($A11="","",COUNTIFS(Registro!$B$2:$B$501,$A11,Registro!$C$2:$C$501,Listas!$B$5))</f>
        <v/>
      </c>
      <c r="F11" s="9">
        <f>IF($A11="","",COUNTIFS(Registro!$B$2:$B$501,$A11,Registro!$E$2:$E$501,Listas!$C$2))</f>
        <v/>
      </c>
      <c r="G11" s="9">
        <f>IF($A11="","",SUMPRODUCT((Registro!$B$2:$B$501=$A11)*(LEFT(Registro!$E$2:$E$501,7)="Perdido")))</f>
        <v/>
      </c>
    </row>
    <row r="12">
      <c r="A12" s="9">
        <f>IF(Listas!A9="","",Listas!A9)</f>
        <v/>
      </c>
      <c r="B12" s="9">
        <f>IF($A12="","",COUNTIF(Registro!$B$2:$B$501,$A12))</f>
        <v/>
      </c>
      <c r="C12" s="9">
        <f>IF($A12="","",COUNTIFS(Registro!$B$2:$B$501,$A12,Registro!$C$2:$C$501,Listas!$B$3)+COUNTIFS(Registro!$B$2:$B$501,$A12,Registro!$C$2:$C$501,Listas!$B$4)+COUNTIFS(Registro!$B$2:$B$501,$A12,Registro!$C$2:$C$501,Listas!$B$5))</f>
        <v/>
      </c>
      <c r="D12" s="9">
        <f>IF($A12="","",COUNTIFS(Registro!$B$2:$B$501,$A12,Registro!$C$2:$C$501,Listas!$B$4)+COUNTIFS(Registro!$B$2:$B$501,$A12,Registro!$C$2:$C$501,Listas!$B$5))</f>
        <v/>
      </c>
      <c r="E12" s="9">
        <f>IF($A12="","",COUNTIFS(Registro!$B$2:$B$501,$A12,Registro!$C$2:$C$501,Listas!$B$5))</f>
        <v/>
      </c>
      <c r="F12" s="9">
        <f>IF($A12="","",COUNTIFS(Registro!$B$2:$B$501,$A12,Registro!$E$2:$E$501,Listas!$C$2))</f>
        <v/>
      </c>
      <c r="G12" s="9">
        <f>IF($A12="","",SUMPRODUCT((Registro!$B$2:$B$501=$A12)*(LEFT(Registro!$E$2:$E$501,7)="Perdido")))</f>
        <v/>
      </c>
    </row>
    <row r="13">
      <c r="A13" s="9">
        <f>IF(Listas!A10="","",Listas!A10)</f>
        <v/>
      </c>
      <c r="B13" s="9">
        <f>IF($A13="","",COUNTIF(Registro!$B$2:$B$501,$A13))</f>
        <v/>
      </c>
      <c r="C13" s="9">
        <f>IF($A13="","",COUNTIFS(Registro!$B$2:$B$501,$A13,Registro!$C$2:$C$501,Listas!$B$3)+COUNTIFS(Registro!$B$2:$B$501,$A13,Registro!$C$2:$C$501,Listas!$B$4)+COUNTIFS(Registro!$B$2:$B$501,$A13,Registro!$C$2:$C$501,Listas!$B$5))</f>
        <v/>
      </c>
      <c r="D13" s="9">
        <f>IF($A13="","",COUNTIFS(Registro!$B$2:$B$501,$A13,Registro!$C$2:$C$501,Listas!$B$4)+COUNTIFS(Registro!$B$2:$B$501,$A13,Registro!$C$2:$C$501,Listas!$B$5))</f>
        <v/>
      </c>
      <c r="E13" s="9">
        <f>IF($A13="","",COUNTIFS(Registro!$B$2:$B$501,$A13,Registro!$C$2:$C$501,Listas!$B$5))</f>
        <v/>
      </c>
      <c r="F13" s="9">
        <f>IF($A13="","",COUNTIFS(Registro!$B$2:$B$501,$A13,Registro!$E$2:$E$501,Listas!$C$2))</f>
        <v/>
      </c>
      <c r="G13" s="9">
        <f>IF($A13="","",SUMPRODUCT((Registro!$B$2:$B$501=$A13)*(LEFT(Registro!$E$2:$E$501,7)="Perdido")))</f>
        <v/>
      </c>
    </row>
    <row r="14">
      <c r="A14" s="9">
        <f>IF(Listas!A11="","",Listas!A11)</f>
        <v/>
      </c>
      <c r="B14" s="9">
        <f>IF($A14="","",COUNTIF(Registro!$B$2:$B$501,$A14))</f>
        <v/>
      </c>
      <c r="C14" s="9">
        <f>IF($A14="","",COUNTIFS(Registro!$B$2:$B$501,$A14,Registro!$C$2:$C$501,Listas!$B$3)+COUNTIFS(Registro!$B$2:$B$501,$A14,Registro!$C$2:$C$501,Listas!$B$4)+COUNTIFS(Registro!$B$2:$B$501,$A14,Registro!$C$2:$C$501,Listas!$B$5))</f>
        <v/>
      </c>
      <c r="D14" s="9">
        <f>IF($A14="","",COUNTIFS(Registro!$B$2:$B$501,$A14,Registro!$C$2:$C$501,Listas!$B$4)+COUNTIFS(Registro!$B$2:$B$501,$A14,Registro!$C$2:$C$501,Listas!$B$5))</f>
        <v/>
      </c>
      <c r="E14" s="9">
        <f>IF($A14="","",COUNTIFS(Registro!$B$2:$B$501,$A14,Registro!$C$2:$C$501,Listas!$B$5))</f>
        <v/>
      </c>
      <c r="F14" s="9">
        <f>IF($A14="","",COUNTIFS(Registro!$B$2:$B$501,$A14,Registro!$E$2:$E$501,Listas!$C$2))</f>
        <v/>
      </c>
      <c r="G14" s="9">
        <f>IF($A14="","",SUMPRODUCT((Registro!$B$2:$B$501=$A14)*(LEFT(Registro!$E$2:$E$501,7)="Perdido")))</f>
        <v/>
      </c>
    </row>
    <row r="15">
      <c r="A15" s="9">
        <f>IF(Listas!A12="","",Listas!A12)</f>
        <v/>
      </c>
      <c r="B15" s="9">
        <f>IF($A15="","",COUNTIF(Registro!$B$2:$B$501,$A15))</f>
        <v/>
      </c>
      <c r="C15" s="9">
        <f>IF($A15="","",COUNTIFS(Registro!$B$2:$B$501,$A15,Registro!$C$2:$C$501,Listas!$B$3)+COUNTIFS(Registro!$B$2:$B$501,$A15,Registro!$C$2:$C$501,Listas!$B$4)+COUNTIFS(Registro!$B$2:$B$501,$A15,Registro!$C$2:$C$501,Listas!$B$5))</f>
        <v/>
      </c>
      <c r="D15" s="9">
        <f>IF($A15="","",COUNTIFS(Registro!$B$2:$B$501,$A15,Registro!$C$2:$C$501,Listas!$B$4)+COUNTIFS(Registro!$B$2:$B$501,$A15,Registro!$C$2:$C$501,Listas!$B$5))</f>
        <v/>
      </c>
      <c r="E15" s="9">
        <f>IF($A15="","",COUNTIFS(Registro!$B$2:$B$501,$A15,Registro!$C$2:$C$501,Listas!$B$5))</f>
        <v/>
      </c>
      <c r="F15" s="9">
        <f>IF($A15="","",COUNTIFS(Registro!$B$2:$B$501,$A15,Registro!$E$2:$E$501,Listas!$C$2))</f>
        <v/>
      </c>
      <c r="G15" s="9">
        <f>IF($A15="","",SUMPRODUCT((Registro!$B$2:$B$501=$A15)*(LEFT(Registro!$E$2:$E$501,7)="Perdido")))</f>
        <v/>
      </c>
    </row>
    <row r="16">
      <c r="A16" s="9">
        <f>IF(Listas!A13="","",Listas!A13)</f>
        <v/>
      </c>
      <c r="B16" s="9">
        <f>IF($A16="","",COUNTIF(Registro!$B$2:$B$501,$A16))</f>
        <v/>
      </c>
      <c r="C16" s="9">
        <f>IF($A16="","",COUNTIFS(Registro!$B$2:$B$501,$A16,Registro!$C$2:$C$501,Listas!$B$3)+COUNTIFS(Registro!$B$2:$B$501,$A16,Registro!$C$2:$C$501,Listas!$B$4)+COUNTIFS(Registro!$B$2:$B$501,$A16,Registro!$C$2:$C$501,Listas!$B$5))</f>
        <v/>
      </c>
      <c r="D16" s="9">
        <f>IF($A16="","",COUNTIFS(Registro!$B$2:$B$501,$A16,Registro!$C$2:$C$501,Listas!$B$4)+COUNTIFS(Registro!$B$2:$B$501,$A16,Registro!$C$2:$C$501,Listas!$B$5))</f>
        <v/>
      </c>
      <c r="E16" s="9">
        <f>IF($A16="","",COUNTIFS(Registro!$B$2:$B$501,$A16,Registro!$C$2:$C$501,Listas!$B$5))</f>
        <v/>
      </c>
      <c r="F16" s="9">
        <f>IF($A16="","",COUNTIFS(Registro!$B$2:$B$501,$A16,Registro!$E$2:$E$501,Listas!$C$2))</f>
        <v/>
      </c>
      <c r="G16" s="9">
        <f>IF($A16="","",SUMPRODUCT((Registro!$B$2:$B$501=$A16)*(LEFT(Registro!$E$2:$E$501,7)="Perdido")))</f>
        <v/>
      </c>
    </row>
    <row r="17">
      <c r="A17" s="9" t="inlineStr">
        <is>
          <t>Sem origem preenchida</t>
        </is>
      </c>
      <c r="B17" s="9">
        <f>SUMPRODUCT(((Registro!$A$2:$A$501&lt;&gt;"")+(Registro!$C$2:$C$501&lt;&gt;"")+(Registro!$E$2:$E$501&lt;&gt;"")&gt;0)*(Registro!$B$2:$B$501=""))</f>
        <v/>
      </c>
      <c r="C17" s="9" t="n"/>
      <c r="D17" s="9" t="n"/>
      <c r="E17" s="9" t="n"/>
      <c r="F17" s="9" t="n"/>
      <c r="G17" s="9" t="n"/>
      <c r="H17" s="10" t="inlineStr">
        <is>
          <t>Corrija na aba Registro.</t>
        </is>
      </c>
    </row>
    <row r="18">
      <c r="A18" s="11" t="inlineStr">
        <is>
          <t>Total</t>
        </is>
      </c>
      <c r="B18" s="11">
        <f>SUM(B5:B16)+B17</f>
        <v/>
      </c>
      <c r="C18" s="11">
        <f>SUM(C5:C16)</f>
        <v/>
      </c>
      <c r="D18" s="11">
        <f>SUM(D5:D16)</f>
        <v/>
      </c>
      <c r="E18" s="11">
        <f>SUM(E5:E16)</f>
        <v/>
      </c>
      <c r="F18" s="11">
        <f>SUM(F5:F16)</f>
        <v/>
      </c>
      <c r="G18" s="11">
        <f>SUM(G5:G16)</f>
        <v/>
      </c>
    </row>
    <row r="21">
      <c r="A21" s="8" t="inlineStr">
        <is>
          <t>Por etapa (etapa mais avançada que o pedido alcançou)</t>
        </is>
      </c>
    </row>
    <row r="22" ht="32" customHeight="1">
      <c r="A22" s="5" t="inlineStr">
        <is>
          <t>Etapa</t>
        </is>
      </c>
      <c r="B22" s="5" t="inlineStr">
        <is>
          <t>Pedidos nesta etapa</t>
        </is>
      </c>
      <c r="C22" s="5" t="inlineStr">
        <is>
          <t>Chegaram a esta etapa ou além</t>
        </is>
      </c>
    </row>
    <row r="23">
      <c r="A23" s="9">
        <f>Listas!B2</f>
        <v/>
      </c>
      <c r="B23" s="9">
        <f>COUNTIF(Registro!$C$2:$C$501,$A23)</f>
        <v/>
      </c>
      <c r="C23" s="9">
        <f>SUM(B23:B$26)</f>
        <v/>
      </c>
    </row>
    <row r="24">
      <c r="A24" s="9">
        <f>Listas!B3</f>
        <v/>
      </c>
      <c r="B24" s="9">
        <f>COUNTIF(Registro!$C$2:$C$501,$A24)</f>
        <v/>
      </c>
      <c r="C24" s="9">
        <f>SUM(B24:B$26)</f>
        <v/>
      </c>
    </row>
    <row r="25">
      <c r="A25" s="9">
        <f>Listas!B4</f>
        <v/>
      </c>
      <c r="B25" s="9">
        <f>COUNTIF(Registro!$C$2:$C$501,$A25)</f>
        <v/>
      </c>
      <c r="C25" s="9">
        <f>SUM(B25:B$26)</f>
        <v/>
      </c>
    </row>
    <row r="26">
      <c r="A26" s="9">
        <f>Listas!B5</f>
        <v/>
      </c>
      <c r="B26" s="9">
        <f>COUNTIF(Registro!$C$2:$C$501,$A26)</f>
        <v/>
      </c>
      <c r="C26" s="9">
        <f>SUM(B26:B$26)</f>
        <v/>
      </c>
    </row>
    <row r="29">
      <c r="A29" s="8" t="inlineStr">
        <is>
          <t>Por situação</t>
        </is>
      </c>
    </row>
    <row r="30">
      <c r="A30" s="5" t="inlineStr">
        <is>
          <t>Situação / motivo</t>
        </is>
      </c>
      <c r="B30" s="5" t="inlineStr">
        <is>
          <t>Pedidos</t>
        </is>
      </c>
    </row>
    <row r="31">
      <c r="A31" s="9">
        <f>Listas!C2</f>
        <v/>
      </c>
      <c r="B31" s="9">
        <f>COUNTIF(Registro!$E$2:$E$501,$A31)</f>
        <v/>
      </c>
    </row>
    <row r="32">
      <c r="A32" s="9">
        <f>Listas!C3</f>
        <v/>
      </c>
      <c r="B32" s="9">
        <f>COUNTIF(Registro!$E$2:$E$501,$A32)</f>
        <v/>
      </c>
    </row>
    <row r="33">
      <c r="A33" s="9">
        <f>Listas!C4</f>
        <v/>
      </c>
      <c r="B33" s="9">
        <f>COUNTIF(Registro!$E$2:$E$501,$A33)</f>
        <v/>
      </c>
    </row>
    <row r="34">
      <c r="A34" s="9">
        <f>Listas!C5</f>
        <v/>
      </c>
      <c r="B34" s="9">
        <f>COUNTIF(Registro!$E$2:$E$501,$A34)</f>
        <v/>
      </c>
    </row>
    <row r="35">
      <c r="A35" s="9">
        <f>Listas!C6</f>
        <v/>
      </c>
      <c r="B35" s="9">
        <f>COUNTIF(Registro!$E$2:$E$501,$A35)</f>
        <v/>
      </c>
    </row>
    <row r="36">
      <c r="A36" s="9">
        <f>Listas!C7</f>
        <v/>
      </c>
      <c r="B36" s="9">
        <f>COUNTIF(Registro!$E$2:$E$501,$A36)</f>
        <v/>
      </c>
    </row>
    <row r="37">
      <c r="A37" s="9">
        <f>Listas!C8</f>
        <v/>
      </c>
      <c r="B37" s="9">
        <f>COUNTIF(Registro!$E$2:$E$501,$A37)</f>
        <v/>
      </c>
    </row>
    <row r="38">
      <c r="A38" s="8" t="inlineStr">
        <is>
          <t>Total de perdidos</t>
        </is>
      </c>
      <c r="B38" s="8">
        <f>SUM(B33:B37)</f>
        <v/>
      </c>
    </row>
    <row r="40">
      <c r="A40" s="8" t="inlineStr">
        <is>
          <t>Pedidos abertos sem "próximo passo" preenchido</t>
        </is>
      </c>
      <c r="B40">
        <f>SUMPRODUCT((Registro!$E$2:$E$501=Listas!$C$2)*(Registro!$D$2:$D$501=""))</f>
        <v/>
      </c>
    </row>
    <row r="42">
      <c r="A42" s="10" t="inlineStr">
        <is>
          <t>Os números descrevem o seu registro. Use-os como ponto de partida para a revisão mensal.</t>
        </is>
      </c>
    </row>
    <row r="43">
      <c r="A43" s="10" t="inlineStr">
        <is>
          <t>Elemento H1 · contato@elementoh1.com.br</t>
        </is>
      </c>
    </row>
  </sheetData>
  <pageMargins left="0.75" right="0.75" top="1" bottom="1" header="0.5" footer="0.5"/>
  <headerFooter>
    <oddHeader/>
    <oddFooter>&amp;C&amp;8 Elemento H1 · contato@elementoh1.com.br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4" customWidth="1" min="3" max="3"/>
    <col width="46" customWidth="1" min="4" max="4"/>
    <col width="28" customWidth="1" min="5" max="5"/>
    <col width="46" customWidth="1" min="7" max="7"/>
    <col width="12" customWidth="1" min="8" max="8"/>
  </cols>
  <sheetData>
    <row r="1" ht="26" customHeight="1">
      <c r="A1" s="12" t="inlineStr">
        <is>
          <t>EXEMPLO ILUSTRATIVO · EMPRESA FICTÍCIA DE MANUTENÇÃO · DADOS INVENTADOS</t>
        </is>
      </c>
    </row>
    <row r="2">
      <c r="A2" s="10" t="inlineStr">
        <is>
          <t>Um mês de pedidos de uma empresa que não existe. Não é caso de cliente nem indica resultado esperado.</t>
        </is>
      </c>
    </row>
    <row r="3">
      <c r="A3" s="5" t="inlineStr">
        <is>
          <t>Data do pedido</t>
        </is>
      </c>
      <c r="B3" s="5" t="inlineStr">
        <is>
          <t>Origem</t>
        </is>
      </c>
      <c r="C3" s="5" t="inlineStr">
        <is>
          <t>Etapa</t>
        </is>
      </c>
      <c r="D3" s="5" t="inlineStr">
        <is>
          <t>Próximo passo e data</t>
        </is>
      </c>
      <c r="E3" s="5" t="inlineStr">
        <is>
          <t>Situação / motivo</t>
        </is>
      </c>
      <c r="G3" s="8" t="inlineStr">
        <is>
          <t>Resumo do exemplo</t>
        </is>
      </c>
    </row>
    <row r="4">
      <c r="A4" s="13" t="n">
        <v>46266</v>
      </c>
      <c r="B4" s="9" t="inlineStr">
        <is>
          <t>Indicação</t>
        </is>
      </c>
      <c r="C4" s="9" t="inlineStr">
        <is>
          <t>1 Pedido recebido</t>
        </is>
      </c>
      <c r="D4" s="9" t="inlineStr">
        <is>
          <t>Encerrado</t>
        </is>
      </c>
      <c r="E4" s="9" t="inlineStr">
        <is>
          <t>Perdido: fora do perfil</t>
        </is>
      </c>
      <c r="G4" s="9" t="inlineStr">
        <is>
          <t>Pedidos de orçamento</t>
        </is>
      </c>
      <c r="H4" s="9">
        <f>COUNTA($A$4:$A$43)</f>
        <v/>
      </c>
    </row>
    <row r="5">
      <c r="A5" s="13" t="n">
        <v>46266</v>
      </c>
      <c r="B5" s="9" t="inlineStr">
        <is>
          <t>Anúncio pago</t>
        </is>
      </c>
      <c r="C5" s="9" t="inlineStr">
        <is>
          <t>1 Pedido recebido</t>
        </is>
      </c>
      <c r="D5" s="9" t="inlineStr">
        <is>
          <t>Encerrado</t>
        </is>
      </c>
      <c r="E5" s="9" t="inlineStr">
        <is>
          <t>Perdido: fora do perfil</t>
        </is>
      </c>
      <c r="G5" s="9" t="inlineStr">
        <is>
          <t>Chegaram ao levantamento</t>
        </is>
      </c>
      <c r="H5" s="9">
        <f>COUNTIF($C$4:$C$43,"2*")+COUNTIF($C$4:$C$43,"3*")+COUNTIF($C$4:$C$43,"4*")</f>
        <v/>
      </c>
    </row>
    <row r="6">
      <c r="A6" s="13" t="n">
        <v>46267</v>
      </c>
      <c r="B6" s="9" t="inlineStr">
        <is>
          <t>Cliente antigo</t>
        </is>
      </c>
      <c r="C6" s="9" t="inlineStr">
        <is>
          <t>1 Pedido recebido</t>
        </is>
      </c>
      <c r="D6" s="9" t="inlineStr">
        <is>
          <t>Encerrado</t>
        </is>
      </c>
      <c r="E6" s="9" t="inlineStr">
        <is>
          <t>Perdido: fora do perfil</t>
        </is>
      </c>
      <c r="G6" s="9" t="inlineStr">
        <is>
          <t>Chegaram à proposta</t>
        </is>
      </c>
      <c r="H6" s="9">
        <f>COUNTIF($C$4:$C$43,"3*")+COUNTIF($C$4:$C$43,"4*")</f>
        <v/>
      </c>
    </row>
    <row r="7">
      <c r="A7" s="13" t="n">
        <v>46268</v>
      </c>
      <c r="B7" s="9" t="inlineStr">
        <is>
          <t>Busca no Google / site</t>
        </is>
      </c>
      <c r="C7" s="9" t="inlineStr">
        <is>
          <t>1 Pedido recebido</t>
        </is>
      </c>
      <c r="D7" s="9" t="inlineStr">
        <is>
          <t>Encerrado</t>
        </is>
      </c>
      <c r="E7" s="9" t="inlineStr">
        <is>
          <t>Perdido: fora do perfil</t>
        </is>
      </c>
      <c r="G7" s="9" t="inlineStr">
        <is>
          <t>Contratos fechados</t>
        </is>
      </c>
      <c r="H7" s="9">
        <f>COUNTIF($C$4:$C$43,"4*")</f>
        <v/>
      </c>
    </row>
    <row r="8">
      <c r="A8" s="13" t="n">
        <v>46268</v>
      </c>
      <c r="B8" s="9" t="inlineStr">
        <is>
          <t>Anúncio pago</t>
        </is>
      </c>
      <c r="C8" s="9" t="inlineStr">
        <is>
          <t>1 Pedido recebido</t>
        </is>
      </c>
      <c r="D8" s="9" t="inlineStr">
        <is>
          <t>Encerrado</t>
        </is>
      </c>
      <c r="E8" s="9" t="inlineStr">
        <is>
          <t>Perdido: fora do perfil</t>
        </is>
      </c>
      <c r="G8" s="9" t="inlineStr">
        <is>
          <t>Pedidos que não viraram levantamento</t>
        </is>
      </c>
      <c r="H8" s="9">
        <f>COUNTIF($C$4:$C$43,"1*")</f>
        <v/>
      </c>
    </row>
    <row r="9">
      <c r="A9" s="13" t="n">
        <v>46269</v>
      </c>
      <c r="B9" s="9" t="inlineStr">
        <is>
          <t>Instagram</t>
        </is>
      </c>
      <c r="C9" s="9" t="inlineStr">
        <is>
          <t>1 Pedido recebido</t>
        </is>
      </c>
      <c r="D9" s="9" t="inlineStr">
        <is>
          <t>Encerrado</t>
        </is>
      </c>
      <c r="E9" s="9" t="inlineStr">
        <is>
          <t>Perdido: fora do perfil</t>
        </is>
      </c>
      <c r="G9" s="9" t="inlineStr">
        <is>
          <t>Propostas em aberto</t>
        </is>
      </c>
      <c r="H9" s="9">
        <f>COUNTIFS($C$4:$C$43,"3*",$E$4:$E$43,"Aberto")</f>
        <v/>
      </c>
    </row>
    <row r="10">
      <c r="A10" s="13" t="n">
        <v>46270</v>
      </c>
      <c r="B10" s="9" t="inlineStr">
        <is>
          <t>Indicação</t>
        </is>
      </c>
      <c r="C10" s="9" t="inlineStr">
        <is>
          <t>1 Pedido recebido</t>
        </is>
      </c>
      <c r="D10" s="9" t="inlineStr">
        <is>
          <t>Encerrado</t>
        </is>
      </c>
      <c r="E10" s="9" t="inlineStr">
        <is>
          <t>Perdido: fora do perfil</t>
        </is>
      </c>
      <c r="G10" s="9" t="inlineStr">
        <is>
          <t>Propostas em aberto sem data de próximo passo</t>
        </is>
      </c>
      <c r="H10" s="9">
        <f>SUMPRODUCT((LEFT($C$4:$C$43,1)="3")*($E$4:$E$43="Aberto")*($D$4:$D$43=""))</f>
        <v/>
      </c>
    </row>
    <row r="11">
      <c r="A11" s="13" t="n">
        <v>46271</v>
      </c>
      <c r="B11" s="9" t="inlineStr">
        <is>
          <t>Anúncio pago</t>
        </is>
      </c>
      <c r="C11" s="9" t="inlineStr">
        <is>
          <t>1 Pedido recebido</t>
        </is>
      </c>
      <c r="D11" s="9" t="inlineStr">
        <is>
          <t>Encerrado</t>
        </is>
      </c>
      <c r="E11" s="9" t="inlineStr">
        <is>
          <t>Perdido: sem resposta</t>
        </is>
      </c>
    </row>
    <row r="12">
      <c r="A12" s="13" t="n">
        <v>46271</v>
      </c>
      <c r="B12" s="9" t="inlineStr">
        <is>
          <t>WhatsApp direto</t>
        </is>
      </c>
      <c r="C12" s="9" t="inlineStr">
        <is>
          <t>1 Pedido recebido</t>
        </is>
      </c>
      <c r="D12" s="9" t="inlineStr">
        <is>
          <t>Encerrado</t>
        </is>
      </c>
      <c r="E12" s="9" t="inlineStr">
        <is>
          <t>Perdido: sem resposta</t>
        </is>
      </c>
      <c r="G12" s="10" t="inlineStr">
        <is>
          <t>Todos os números acima são inventados.</t>
        </is>
      </c>
    </row>
    <row r="13">
      <c r="A13" s="13" t="n">
        <v>46272</v>
      </c>
      <c r="B13" s="9" t="inlineStr">
        <is>
          <t>LinkedIn</t>
        </is>
      </c>
      <c r="C13" s="9" t="inlineStr">
        <is>
          <t>1 Pedido recebido</t>
        </is>
      </c>
      <c r="D13" s="9" t="inlineStr">
        <is>
          <t>Encerrado</t>
        </is>
      </c>
      <c r="E13" s="9" t="inlineStr">
        <is>
          <t>Perdido: sem resposta</t>
        </is>
      </c>
    </row>
    <row r="14">
      <c r="A14" s="13" t="n">
        <v>46273</v>
      </c>
      <c r="B14" s="9" t="inlineStr">
        <is>
          <t>Anúncio pago</t>
        </is>
      </c>
      <c r="C14" s="9" t="inlineStr">
        <is>
          <t>1 Pedido recebido</t>
        </is>
      </c>
      <c r="D14" s="9" t="inlineStr">
        <is>
          <t>Encerrado</t>
        </is>
      </c>
      <c r="E14" s="9" t="inlineStr">
        <is>
          <t>Perdido: sem resposta</t>
        </is>
      </c>
    </row>
    <row r="15">
      <c r="A15" s="13" t="n">
        <v>46274</v>
      </c>
      <c r="B15" s="9" t="inlineStr">
        <is>
          <t>Cliente antigo</t>
        </is>
      </c>
      <c r="C15" s="9" t="inlineStr">
        <is>
          <t>1 Pedido recebido</t>
        </is>
      </c>
      <c r="D15" s="9" t="inlineStr">
        <is>
          <t>Encerrado</t>
        </is>
      </c>
      <c r="E15" s="9" t="inlineStr">
        <is>
          <t>Perdido: sem resposta</t>
        </is>
      </c>
    </row>
    <row r="16">
      <c r="A16" s="13" t="n">
        <v>46274</v>
      </c>
      <c r="B16" s="9" t="inlineStr">
        <is>
          <t>Não sei informar</t>
        </is>
      </c>
      <c r="C16" s="9" t="inlineStr">
        <is>
          <t>1 Pedido recebido</t>
        </is>
      </c>
      <c r="D16" s="9" t="inlineStr">
        <is>
          <t>Encerrado</t>
        </is>
      </c>
      <c r="E16" s="9" t="inlineStr">
        <is>
          <t>Perdido: sem resposta</t>
        </is>
      </c>
    </row>
    <row r="17">
      <c r="A17" s="13" t="n">
        <v>46275</v>
      </c>
      <c r="B17" s="9" t="inlineStr">
        <is>
          <t>Indicação</t>
        </is>
      </c>
      <c r="C17" s="9" t="inlineStr">
        <is>
          <t>1 Pedido recebido</t>
        </is>
      </c>
      <c r="D17" s="9" t="inlineStr">
        <is>
          <t>Encerrado</t>
        </is>
      </c>
      <c r="E17" s="9" t="inlineStr">
        <is>
          <t>Perdido: sem agenda</t>
        </is>
      </c>
    </row>
    <row r="18">
      <c r="A18" s="13" t="n">
        <v>46276</v>
      </c>
      <c r="B18" s="9" t="inlineStr">
        <is>
          <t>Anúncio pago</t>
        </is>
      </c>
      <c r="C18" s="9" t="inlineStr">
        <is>
          <t>1 Pedido recebido</t>
        </is>
      </c>
      <c r="D18" s="9" t="inlineStr">
        <is>
          <t>Encerrado</t>
        </is>
      </c>
      <c r="E18" s="9" t="inlineStr">
        <is>
          <t>Perdido: sem agenda</t>
        </is>
      </c>
    </row>
    <row r="19">
      <c r="A19" s="13" t="n">
        <v>46277</v>
      </c>
      <c r="B19" s="9" t="inlineStr">
        <is>
          <t>Cliente antigo</t>
        </is>
      </c>
      <c r="C19" s="9" t="inlineStr">
        <is>
          <t>1 Pedido recebido</t>
        </is>
      </c>
      <c r="D19" s="9" t="inlineStr">
        <is>
          <t>Encerrado</t>
        </is>
      </c>
      <c r="E19" s="9" t="inlineStr">
        <is>
          <t>Perdido: sem agenda</t>
        </is>
      </c>
    </row>
    <row r="20">
      <c r="A20" s="13" t="n">
        <v>46277</v>
      </c>
      <c r="B20" s="9" t="inlineStr">
        <is>
          <t>Busca no Google / site</t>
        </is>
      </c>
      <c r="C20" s="9" t="inlineStr">
        <is>
          <t>1 Pedido recebido</t>
        </is>
      </c>
      <c r="D20" s="9" t="inlineStr">
        <is>
          <t>Encerrado</t>
        </is>
      </c>
      <c r="E20" s="9" t="inlineStr">
        <is>
          <t>Perdido: sem agenda</t>
        </is>
      </c>
    </row>
    <row r="21">
      <c r="A21" s="13" t="n">
        <v>46278</v>
      </c>
      <c r="B21" s="9" t="inlineStr">
        <is>
          <t>Anúncio pago</t>
        </is>
      </c>
      <c r="C21" s="9" t="inlineStr">
        <is>
          <t>1 Pedido recebido</t>
        </is>
      </c>
      <c r="D21" s="9" t="inlineStr">
        <is>
          <t>Encerrado</t>
        </is>
      </c>
      <c r="E21" s="9" t="inlineStr">
        <is>
          <t>Perdido: sem agenda</t>
        </is>
      </c>
    </row>
    <row r="22">
      <c r="A22" s="13" t="n">
        <v>46279</v>
      </c>
      <c r="B22" s="9" t="inlineStr">
        <is>
          <t>Instagram</t>
        </is>
      </c>
      <c r="C22" s="9" t="inlineStr">
        <is>
          <t>2 Levantamento feito</t>
        </is>
      </c>
      <c r="D22" s="9" t="inlineStr">
        <is>
          <t>Montar a proposta (sem data definida)</t>
        </is>
      </c>
      <c r="E22" s="9" t="inlineStr">
        <is>
          <t>Aberto</t>
        </is>
      </c>
    </row>
    <row r="23">
      <c r="A23" s="13" t="n">
        <v>46280</v>
      </c>
      <c r="B23" s="9" t="inlineStr">
        <is>
          <t>Indicação</t>
        </is>
      </c>
      <c r="C23" s="9" t="inlineStr">
        <is>
          <t>2 Levantamento feito</t>
        </is>
      </c>
      <c r="D23" s="9" t="inlineStr">
        <is>
          <t>Montar a proposta (sem data definida)</t>
        </is>
      </c>
      <c r="E23" s="9" t="inlineStr">
        <is>
          <t>Aberto</t>
        </is>
      </c>
    </row>
    <row r="24">
      <c r="A24" s="13" t="n">
        <v>46280</v>
      </c>
      <c r="B24" s="9" t="inlineStr">
        <is>
          <t>Anúncio pago</t>
        </is>
      </c>
      <c r="C24" s="9" t="inlineStr">
        <is>
          <t>2 Levantamento feito</t>
        </is>
      </c>
      <c r="D24" s="9" t="inlineStr">
        <is>
          <t>Montar a proposta (sem data definida)</t>
        </is>
      </c>
      <c r="E24" s="9" t="inlineStr">
        <is>
          <t>Aberto</t>
        </is>
      </c>
    </row>
    <row r="25">
      <c r="A25" s="13" t="n">
        <v>46281</v>
      </c>
      <c r="B25" s="9" t="inlineStr">
        <is>
          <t>WhatsApp direto</t>
        </is>
      </c>
      <c r="C25" s="9" t="inlineStr">
        <is>
          <t>2 Levantamento feito</t>
        </is>
      </c>
      <c r="D25" s="9" t="inlineStr">
        <is>
          <t>Montar a proposta (sem data definida)</t>
        </is>
      </c>
      <c r="E25" s="9" t="inlineStr">
        <is>
          <t>Aberto</t>
        </is>
      </c>
    </row>
    <row r="26">
      <c r="A26" s="13" t="n">
        <v>46282</v>
      </c>
      <c r="B26" s="9" t="inlineStr">
        <is>
          <t>LinkedIn</t>
        </is>
      </c>
      <c r="C26" s="9" t="inlineStr">
        <is>
          <t>2 Levantamento feito</t>
        </is>
      </c>
      <c r="D26" s="9" t="inlineStr">
        <is>
          <t>Encerrado</t>
        </is>
      </c>
      <c r="E26" s="9" t="inlineStr">
        <is>
          <t>Perdido: outro motivo</t>
        </is>
      </c>
    </row>
    <row r="27">
      <c r="A27" s="13" t="n">
        <v>46283</v>
      </c>
      <c r="B27" s="9" t="inlineStr">
        <is>
          <t>Anúncio pago</t>
        </is>
      </c>
      <c r="C27" s="9" t="inlineStr">
        <is>
          <t>2 Levantamento feito</t>
        </is>
      </c>
      <c r="D27" s="9" t="inlineStr">
        <is>
          <t>Encerrado</t>
        </is>
      </c>
      <c r="E27" s="9" t="inlineStr">
        <is>
          <t>Perdido: outro motivo</t>
        </is>
      </c>
    </row>
    <row r="28">
      <c r="A28" s="13" t="n">
        <v>46283</v>
      </c>
      <c r="B28" s="9" t="inlineStr">
        <is>
          <t>Cliente antigo</t>
        </is>
      </c>
      <c r="C28" s="9" t="inlineStr">
        <is>
          <t>2 Levantamento feito</t>
        </is>
      </c>
      <c r="D28" s="9" t="inlineStr">
        <is>
          <t>Encerrado</t>
        </is>
      </c>
      <c r="E28" s="9" t="inlineStr">
        <is>
          <t>Perdido: outro motivo</t>
        </is>
      </c>
    </row>
    <row r="29">
      <c r="A29" s="13" t="n">
        <v>46284</v>
      </c>
      <c r="B29" s="9" t="inlineStr">
        <is>
          <t>Não sei informar</t>
        </is>
      </c>
      <c r="C29" s="9" t="inlineStr">
        <is>
          <t>3 Proposta enviada</t>
        </is>
      </c>
      <c r="D29" s="9" t="inlineStr">
        <is>
          <t>Ligar para confirmar a proposta, 14/10</t>
        </is>
      </c>
      <c r="E29" s="9" t="inlineStr">
        <is>
          <t>Aberto</t>
        </is>
      </c>
    </row>
    <row r="30">
      <c r="A30" s="13" t="n">
        <v>46285</v>
      </c>
      <c r="B30" s="9" t="inlineStr">
        <is>
          <t>Indicação</t>
        </is>
      </c>
      <c r="C30" s="9" t="inlineStr">
        <is>
          <t>3 Proposta enviada</t>
        </is>
      </c>
      <c r="D30" s="9" t="inlineStr">
        <is>
          <t>Ligar para confirmar a proposta, 15/10</t>
        </is>
      </c>
      <c r="E30" s="9" t="inlineStr">
        <is>
          <t>Aberto</t>
        </is>
      </c>
    </row>
    <row r="31">
      <c r="A31" s="13" t="n">
        <v>46286</v>
      </c>
      <c r="B31" s="9" t="inlineStr">
        <is>
          <t>Anúncio pago</t>
        </is>
      </c>
      <c r="C31" s="9" t="inlineStr">
        <is>
          <t>3 Proposta enviada</t>
        </is>
      </c>
      <c r="D31" s="9" t="inlineStr">
        <is>
          <t>Retornar com ajuste de escopo, 16/10</t>
        </is>
      </c>
      <c r="E31" s="9" t="inlineStr">
        <is>
          <t>Aberto</t>
        </is>
      </c>
    </row>
    <row r="32">
      <c r="A32" s="13" t="n">
        <v>46286</v>
      </c>
      <c r="B32" s="9" t="inlineStr">
        <is>
          <t>Cliente antigo</t>
        </is>
      </c>
      <c r="C32" s="9" t="inlineStr">
        <is>
          <t>3 Proposta enviada</t>
        </is>
      </c>
      <c r="D32" s="9" t="inlineStr">
        <is>
          <t>Ligar para confirmar a proposta, 19/10</t>
        </is>
      </c>
      <c r="E32" s="9" t="inlineStr">
        <is>
          <t>Aberto</t>
        </is>
      </c>
    </row>
    <row r="33">
      <c r="A33" s="13" t="n">
        <v>46287</v>
      </c>
      <c r="B33" s="9" t="inlineStr">
        <is>
          <t>Busca no Google / site</t>
        </is>
      </c>
      <c r="C33" s="9" t="inlineStr">
        <is>
          <t>3 Proposta enviada</t>
        </is>
      </c>
      <c r="D33" s="9" t="inlineStr">
        <is>
          <t>Retornar com ajuste de escopo, 20/10</t>
        </is>
      </c>
      <c r="E33" s="9" t="inlineStr">
        <is>
          <t>Aberto</t>
        </is>
      </c>
    </row>
    <row r="34">
      <c r="A34" s="13" t="n">
        <v>46288</v>
      </c>
      <c r="B34" s="9" t="inlineStr">
        <is>
          <t>Anúncio pago</t>
        </is>
      </c>
      <c r="C34" s="9" t="inlineStr">
        <is>
          <t>3 Proposta enviada</t>
        </is>
      </c>
      <c r="D34" s="9" t="inlineStr">
        <is>
          <t>Visitar o cliente, 21/10</t>
        </is>
      </c>
      <c r="E34" s="9" t="inlineStr">
        <is>
          <t>Aberto</t>
        </is>
      </c>
    </row>
    <row r="35">
      <c r="A35" s="13" t="n">
        <v>46289</v>
      </c>
      <c r="B35" s="9" t="inlineStr">
        <is>
          <t>Instagram</t>
        </is>
      </c>
      <c r="C35" s="9" t="inlineStr">
        <is>
          <t>3 Proposta enviada</t>
        </is>
      </c>
      <c r="D35" s="9" t="inlineStr">
        <is>
          <t>Ligar para confirmar a proposta, 22/10</t>
        </is>
      </c>
      <c r="E35" s="9" t="inlineStr">
        <is>
          <t>Aberto</t>
        </is>
      </c>
    </row>
    <row r="36">
      <c r="A36" s="13" t="n">
        <v>46289</v>
      </c>
      <c r="B36" s="9" t="inlineStr">
        <is>
          <t>Indicação</t>
        </is>
      </c>
      <c r="C36" s="9" t="inlineStr">
        <is>
          <t>3 Proposta enviada</t>
        </is>
      </c>
      <c r="D36" s="9" t="n"/>
      <c r="E36" s="9" t="inlineStr">
        <is>
          <t>Aberto</t>
        </is>
      </c>
    </row>
    <row r="37">
      <c r="A37" s="13" t="n">
        <v>46290</v>
      </c>
      <c r="B37" s="9" t="inlineStr">
        <is>
          <t>Anúncio pago</t>
        </is>
      </c>
      <c r="C37" s="9" t="inlineStr">
        <is>
          <t>3 Proposta enviada</t>
        </is>
      </c>
      <c r="D37" s="9" t="n"/>
      <c r="E37" s="9" t="inlineStr">
        <is>
          <t>Aberto</t>
        </is>
      </c>
    </row>
    <row r="38">
      <c r="A38" s="13" t="n">
        <v>46291</v>
      </c>
      <c r="B38" s="9" t="inlineStr">
        <is>
          <t>WhatsApp direto</t>
        </is>
      </c>
      <c r="C38" s="9" t="inlineStr">
        <is>
          <t>3 Proposta enviada</t>
        </is>
      </c>
      <c r="D38" s="9" t="n"/>
      <c r="E38" s="9" t="inlineStr">
        <is>
          <t>Aberto</t>
        </is>
      </c>
    </row>
    <row r="39">
      <c r="A39" s="13" t="n">
        <v>46292</v>
      </c>
      <c r="B39" s="9" t="inlineStr">
        <is>
          <t>LinkedIn</t>
        </is>
      </c>
      <c r="C39" s="9" t="inlineStr">
        <is>
          <t>3 Proposta enviada</t>
        </is>
      </c>
      <c r="D39" s="9" t="n"/>
      <c r="E39" s="9" t="inlineStr">
        <is>
          <t>Aberto</t>
        </is>
      </c>
    </row>
    <row r="40">
      <c r="A40" s="13" t="n">
        <v>46292</v>
      </c>
      <c r="B40" s="9" t="inlineStr">
        <is>
          <t>Anúncio pago</t>
        </is>
      </c>
      <c r="C40" s="9" t="inlineStr">
        <is>
          <t>4 Contrato fechado</t>
        </is>
      </c>
      <c r="D40" s="9" t="inlineStr">
        <is>
          <t>Agendar início do serviço</t>
        </is>
      </c>
      <c r="E40" s="9" t="inlineStr">
        <is>
          <t>Ganho</t>
        </is>
      </c>
    </row>
    <row r="41">
      <c r="A41" s="13" t="n">
        <v>46293</v>
      </c>
      <c r="B41" s="9" t="inlineStr">
        <is>
          <t>Cliente antigo</t>
        </is>
      </c>
      <c r="C41" s="9" t="inlineStr">
        <is>
          <t>4 Contrato fechado</t>
        </is>
      </c>
      <c r="D41" s="9" t="inlineStr">
        <is>
          <t>Agendar início do serviço</t>
        </is>
      </c>
      <c r="E41" s="9" t="inlineStr">
        <is>
          <t>Ganho</t>
        </is>
      </c>
    </row>
    <row r="42">
      <c r="A42" s="13" t="n">
        <v>46294</v>
      </c>
      <c r="B42" s="9" t="inlineStr">
        <is>
          <t>Não sei informar</t>
        </is>
      </c>
      <c r="C42" s="9" t="inlineStr">
        <is>
          <t>4 Contrato fechado</t>
        </is>
      </c>
      <c r="D42" s="9" t="inlineStr">
        <is>
          <t>Agendar início do serviço</t>
        </is>
      </c>
      <c r="E42" s="9" t="inlineStr">
        <is>
          <t>Ganho</t>
        </is>
      </c>
    </row>
    <row r="43">
      <c r="A43" s="13" t="n">
        <v>46295</v>
      </c>
      <c r="B43" s="9" t="inlineStr">
        <is>
          <t>Indicação</t>
        </is>
      </c>
      <c r="C43" s="9" t="inlineStr">
        <is>
          <t>4 Contrato fechado</t>
        </is>
      </c>
      <c r="D43" s="9" t="inlineStr">
        <is>
          <t>Agendar início do serviço</t>
        </is>
      </c>
      <c r="E43" s="9" t="inlineStr">
        <is>
          <t>Ganho</t>
        </is>
      </c>
    </row>
    <row r="45">
      <c r="A45" s="10" t="inlineStr">
        <is>
          <t>Elemento H1 · contato@elementoh1.com.br</t>
        </is>
      </c>
    </row>
  </sheetData>
  <mergeCells count="1">
    <mergeCell ref="A1:E1"/>
  </mergeCells>
  <pageMargins left="0.75" right="0.75" top="1" bottom="1" header="0.5" footer="0.5"/>
  <headerFooter>
    <oddHeader/>
    <oddFooter>&amp;C&amp;8 Elemento H1 · contato@elementoh1.com.br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8" customWidth="1" min="3" max="3"/>
    <col width="60" customWidth="1" min="5" max="5"/>
  </cols>
  <sheetData>
    <row r="1">
      <c r="A1" s="5" t="inlineStr">
        <is>
          <t>Origem</t>
        </is>
      </c>
      <c r="B1" s="5" t="inlineStr">
        <is>
          <t>Etapa</t>
        </is>
      </c>
      <c r="C1" s="5" t="inlineStr">
        <is>
          <t>Situação / motivo</t>
        </is>
      </c>
      <c r="E1" s="2" t="inlineStr">
        <is>
          <t>Edite os nomes de origem (as células amarelas estão livres) antes de começar. Mantenha a palavra "Perdido:" no início dos motivos de perda e não mude as etapas depois de preencher.</t>
        </is>
      </c>
    </row>
    <row r="2">
      <c r="A2" t="inlineStr">
        <is>
          <t>Indicação</t>
        </is>
      </c>
      <c r="B2" t="inlineStr">
        <is>
          <t>1 Pedido recebido</t>
        </is>
      </c>
      <c r="C2" t="inlineStr">
        <is>
          <t>Aberto</t>
        </is>
      </c>
    </row>
    <row r="3">
      <c r="A3" t="inlineStr">
        <is>
          <t>Cliente antigo</t>
        </is>
      </c>
      <c r="B3" t="inlineStr">
        <is>
          <t>2 Levantamento feito</t>
        </is>
      </c>
      <c r="C3" t="inlineStr">
        <is>
          <t>Ganho</t>
        </is>
      </c>
    </row>
    <row r="4">
      <c r="A4" t="inlineStr">
        <is>
          <t>Anúncio pago</t>
        </is>
      </c>
      <c r="B4" t="inlineStr">
        <is>
          <t>3 Proposta enviada</t>
        </is>
      </c>
      <c r="C4" t="inlineStr">
        <is>
          <t>Perdido: fora do perfil</t>
        </is>
      </c>
    </row>
    <row r="5">
      <c r="A5" t="inlineStr">
        <is>
          <t>Busca no Google / site</t>
        </is>
      </c>
      <c r="B5" t="inlineStr">
        <is>
          <t>4 Contrato fechado</t>
        </is>
      </c>
      <c r="C5" t="inlineStr">
        <is>
          <t>Perdido: sem resposta</t>
        </is>
      </c>
    </row>
    <row r="6">
      <c r="A6" t="inlineStr">
        <is>
          <t>Instagram</t>
        </is>
      </c>
      <c r="C6" t="inlineStr">
        <is>
          <t>Perdido: sem agenda</t>
        </is>
      </c>
    </row>
    <row r="7">
      <c r="A7" t="inlineStr">
        <is>
          <t>LinkedIn</t>
        </is>
      </c>
      <c r="C7" t="inlineStr">
        <is>
          <t>Perdido: preço</t>
        </is>
      </c>
    </row>
    <row r="8">
      <c r="A8" t="inlineStr">
        <is>
          <t>WhatsApp direto</t>
        </is>
      </c>
      <c r="C8" t="inlineStr">
        <is>
          <t>Perdido: outro motivo</t>
        </is>
      </c>
    </row>
    <row r="9">
      <c r="A9" t="inlineStr">
        <is>
          <t>Evento ou visita</t>
        </is>
      </c>
    </row>
    <row r="10">
      <c r="A10" t="inlineStr">
        <is>
          <t>Outro</t>
        </is>
      </c>
    </row>
    <row r="11">
      <c r="A11" t="inlineStr">
        <is>
          <t>Não sei informar</t>
        </is>
      </c>
    </row>
    <row r="12">
      <c r="A12" s="14" t="n"/>
    </row>
    <row r="13">
      <c r="A13" s="14" t="n"/>
    </row>
    <row r="15">
      <c r="A15" s="10" t="inlineStr">
        <is>
          <t>Elemento H1 · contato@elementoh1.com.br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2026-10-08T19:11:00Z</dcterms:created>
  <dcterms:modified xsi:type="dcterms:W3CDTF">2026-10-08T19:11:00Z</dcterms:modified>
</cp:coreProperties>
</file>